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todic\Downloads\"/>
    </mc:Choice>
  </mc:AlternateContent>
  <bookViews>
    <workbookView xWindow="0" yWindow="0" windowWidth="28800" windowHeight="13725"/>
  </bookViews>
  <sheets>
    <sheet name="Лист1" sheetId="1" r:id="rId1"/>
    <sheet name="Лист2" sheetId="2" r:id="rId2"/>
  </sheets>
  <definedNames>
    <definedName name="CACAO">Лист1!#REF!</definedName>
    <definedName name="_xlnm.Print_Titles" localSheetId="0">Лист1!$2:$3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69" i="1" l="1"/>
  <c r="H469" i="1"/>
  <c r="G469" i="1"/>
  <c r="F469" i="1"/>
  <c r="E469" i="1"/>
  <c r="D469" i="1"/>
  <c r="I480" i="1"/>
  <c r="H480" i="1"/>
  <c r="G480" i="1"/>
  <c r="F480" i="1"/>
  <c r="E480" i="1"/>
  <c r="D480" i="1"/>
  <c r="I475" i="1"/>
  <c r="H475" i="1"/>
  <c r="G475" i="1"/>
  <c r="F475" i="1"/>
  <c r="E475" i="1"/>
  <c r="D475" i="1"/>
  <c r="I140" i="1"/>
  <c r="H140" i="1"/>
  <c r="G140" i="1"/>
  <c r="F140" i="1"/>
  <c r="E140" i="1"/>
  <c r="D140" i="1"/>
  <c r="I135" i="1"/>
  <c r="H135" i="1"/>
  <c r="G135" i="1"/>
  <c r="F135" i="1"/>
  <c r="E135" i="1"/>
  <c r="D135" i="1"/>
  <c r="I668" i="1"/>
  <c r="H668" i="1"/>
  <c r="G668" i="1"/>
  <c r="F668" i="1"/>
  <c r="E668" i="1"/>
  <c r="D668" i="1"/>
  <c r="I626" i="1"/>
  <c r="H626" i="1"/>
  <c r="G626" i="1"/>
  <c r="F626" i="1"/>
  <c r="E626" i="1"/>
  <c r="D626" i="1"/>
  <c r="E343" i="1"/>
  <c r="I343" i="1"/>
  <c r="H343" i="1"/>
  <c r="G343" i="1"/>
  <c r="F343" i="1"/>
  <c r="I400" i="1"/>
  <c r="I411" i="1" s="1"/>
  <c r="H400" i="1"/>
  <c r="H411" i="1" s="1"/>
  <c r="G400" i="1"/>
  <c r="G411" i="1" s="1"/>
  <c r="F400" i="1"/>
  <c r="F411" i="1" s="1"/>
  <c r="E400" i="1"/>
  <c r="D400" i="1"/>
  <c r="I188" i="1"/>
  <c r="H188" i="1"/>
  <c r="G188" i="1"/>
  <c r="F188" i="1"/>
  <c r="E188" i="1"/>
  <c r="D188" i="1"/>
  <c r="F483" i="1" l="1"/>
  <c r="H483" i="1"/>
  <c r="G483" i="1"/>
  <c r="I483" i="1"/>
  <c r="E458" i="1"/>
  <c r="I458" i="1"/>
  <c r="H458" i="1"/>
  <c r="G458" i="1"/>
  <c r="F458" i="1"/>
  <c r="D458" i="1"/>
  <c r="D385" i="1" l="1"/>
  <c r="E385" i="1"/>
  <c r="F385" i="1"/>
  <c r="G385" i="1"/>
  <c r="H385" i="1"/>
  <c r="I385" i="1"/>
  <c r="D12" i="1" l="1"/>
  <c r="I504" i="1" l="1"/>
  <c r="H504" i="1"/>
  <c r="G504" i="1"/>
  <c r="F504" i="1"/>
  <c r="E504" i="1"/>
  <c r="D504" i="1"/>
  <c r="G494" i="1"/>
  <c r="E416" i="1"/>
  <c r="D416" i="1"/>
  <c r="F372" i="1" l="1"/>
  <c r="E372" i="1"/>
  <c r="D352" i="1"/>
  <c r="I327" i="1"/>
  <c r="H327" i="1"/>
  <c r="G327" i="1"/>
  <c r="F327" i="1"/>
  <c r="E327" i="1"/>
  <c r="D327" i="1"/>
  <c r="G302" i="1"/>
  <c r="I258" i="1"/>
  <c r="H258" i="1"/>
  <c r="G258" i="1"/>
  <c r="F258" i="1"/>
  <c r="E258" i="1"/>
  <c r="I118" i="1"/>
  <c r="I108" i="1"/>
  <c r="H108" i="1"/>
  <c r="G108" i="1"/>
  <c r="F108" i="1"/>
  <c r="E108" i="1"/>
  <c r="D108" i="1"/>
  <c r="I46" i="1"/>
  <c r="H46" i="1"/>
  <c r="G46" i="1"/>
  <c r="F46" i="1"/>
  <c r="E46" i="1"/>
  <c r="D46" i="1"/>
  <c r="E29" i="1"/>
  <c r="D7" i="1"/>
  <c r="I320" i="1" l="1"/>
  <c r="H320" i="1"/>
  <c r="G320" i="1"/>
  <c r="F320" i="1"/>
  <c r="D314" i="1"/>
  <c r="I314" i="1"/>
  <c r="F314" i="1"/>
  <c r="E320" i="1"/>
  <c r="D320" i="1"/>
  <c r="I487" i="1" l="1"/>
  <c r="H487" i="1"/>
  <c r="G487" i="1"/>
  <c r="F487" i="1"/>
  <c r="E487" i="1"/>
  <c r="D487" i="1"/>
  <c r="I7" i="1" l="1"/>
  <c r="H7" i="1"/>
  <c r="G7" i="1"/>
  <c r="F7" i="1"/>
  <c r="E7" i="1"/>
  <c r="I435" i="1" l="1"/>
  <c r="H435" i="1"/>
  <c r="G435" i="1"/>
  <c r="E435" i="1"/>
  <c r="F435" i="1"/>
  <c r="D435" i="1"/>
  <c r="D440" i="1" l="1"/>
  <c r="E440" i="1"/>
  <c r="F440" i="1"/>
  <c r="G440" i="1"/>
  <c r="H440" i="1"/>
  <c r="I440" i="1"/>
  <c r="I295" i="1"/>
  <c r="H295" i="1"/>
  <c r="G295" i="1"/>
  <c r="F295" i="1"/>
  <c r="I370" i="1"/>
  <c r="H370" i="1"/>
  <c r="G370" i="1"/>
  <c r="F370" i="1"/>
  <c r="E370" i="1"/>
  <c r="I541" i="1"/>
  <c r="H541" i="1"/>
  <c r="G541" i="1"/>
  <c r="F541" i="1"/>
  <c r="I199" i="1" l="1"/>
  <c r="H199" i="1"/>
  <c r="G199" i="1"/>
  <c r="F199" i="1"/>
  <c r="E199" i="1"/>
  <c r="D199" i="1"/>
  <c r="F334" i="1" l="1"/>
  <c r="I587" i="1"/>
  <c r="H587" i="1"/>
  <c r="G587" i="1"/>
  <c r="F587" i="1"/>
  <c r="E587" i="1"/>
  <c r="D587" i="1"/>
  <c r="I334" i="1"/>
  <c r="H334" i="1"/>
  <c r="G334" i="1"/>
  <c r="D334" i="1"/>
  <c r="E334" i="1"/>
  <c r="I650" i="1"/>
  <c r="H650" i="1"/>
  <c r="G650" i="1"/>
  <c r="F650" i="1"/>
  <c r="E650" i="1"/>
  <c r="D650" i="1"/>
  <c r="I27" i="1" l="1"/>
  <c r="H27" i="1"/>
  <c r="G27" i="1"/>
  <c r="F27" i="1"/>
  <c r="E27" i="1"/>
  <c r="D27" i="1"/>
  <c r="I359" i="1"/>
  <c r="H359" i="1"/>
  <c r="G359" i="1"/>
  <c r="F359" i="1"/>
  <c r="E359" i="1"/>
  <c r="D359" i="1"/>
  <c r="I573" i="1"/>
  <c r="H573" i="1"/>
  <c r="G573" i="1"/>
  <c r="F573" i="1"/>
  <c r="E573" i="1"/>
  <c r="D573" i="1"/>
  <c r="I563" i="1"/>
  <c r="H563" i="1"/>
  <c r="G563" i="1"/>
  <c r="E563" i="1"/>
  <c r="F563" i="1"/>
  <c r="D563" i="1"/>
  <c r="E541" i="1"/>
  <c r="D541" i="1"/>
  <c r="I527" i="1"/>
  <c r="H527" i="1"/>
  <c r="G527" i="1"/>
  <c r="F527" i="1"/>
  <c r="E527" i="1"/>
  <c r="D527" i="1"/>
  <c r="I510" i="1"/>
  <c r="H510" i="1"/>
  <c r="G510" i="1"/>
  <c r="F510" i="1"/>
  <c r="E510" i="1"/>
  <c r="D510" i="1"/>
  <c r="I494" i="1" l="1"/>
  <c r="H494" i="1"/>
  <c r="E494" i="1"/>
  <c r="D494" i="1"/>
  <c r="F494" i="1"/>
  <c r="I424" i="1" l="1"/>
  <c r="H424" i="1"/>
  <c r="G424" i="1"/>
  <c r="F424" i="1"/>
  <c r="E424" i="1"/>
  <c r="D424" i="1"/>
  <c r="D372" i="1"/>
  <c r="I352" i="1"/>
  <c r="H352" i="1"/>
  <c r="G352" i="1"/>
  <c r="F352" i="1"/>
  <c r="E352" i="1"/>
  <c r="H314" i="1" l="1"/>
  <c r="G314" i="1"/>
  <c r="E314" i="1"/>
  <c r="I289" i="1"/>
  <c r="H289" i="1"/>
  <c r="G289" i="1"/>
  <c r="F289" i="1"/>
  <c r="E289" i="1"/>
  <c r="D289" i="1"/>
  <c r="I222" i="1" l="1"/>
  <c r="H222" i="1"/>
  <c r="G222" i="1"/>
  <c r="F222" i="1"/>
  <c r="E222" i="1"/>
  <c r="D222" i="1"/>
  <c r="I214" i="1"/>
  <c r="H214" i="1"/>
  <c r="G214" i="1"/>
  <c r="F214" i="1"/>
  <c r="E214" i="1"/>
  <c r="D214" i="1"/>
  <c r="I182" i="1"/>
  <c r="H182" i="1"/>
  <c r="G182" i="1"/>
  <c r="F182" i="1"/>
  <c r="E182" i="1"/>
  <c r="D182" i="1"/>
  <c r="I154" i="1"/>
  <c r="H154" i="1"/>
  <c r="G154" i="1"/>
  <c r="F154" i="1"/>
  <c r="E154" i="1"/>
  <c r="D154" i="1"/>
  <c r="I129" i="1"/>
  <c r="I143" i="1" s="1"/>
  <c r="H129" i="1"/>
  <c r="H143" i="1" s="1"/>
  <c r="G129" i="1"/>
  <c r="G143" i="1" s="1"/>
  <c r="F129" i="1"/>
  <c r="F143" i="1" s="1"/>
  <c r="E129" i="1"/>
  <c r="D129" i="1"/>
  <c r="I96" i="1"/>
  <c r="H96" i="1"/>
  <c r="G96" i="1"/>
  <c r="F96" i="1"/>
  <c r="E96" i="1"/>
  <c r="D96" i="1"/>
  <c r="I80" i="1"/>
  <c r="H80" i="1"/>
  <c r="G80" i="1"/>
  <c r="F80" i="1"/>
  <c r="E80" i="1"/>
  <c r="D80" i="1"/>
  <c r="I58" i="1"/>
  <c r="I67" i="1" s="1"/>
  <c r="H58" i="1"/>
  <c r="H67" i="1" s="1"/>
  <c r="G58" i="1"/>
  <c r="G67" i="1" s="1"/>
  <c r="F58" i="1"/>
  <c r="F67" i="1" s="1"/>
  <c r="E58" i="1"/>
  <c r="D58" i="1"/>
  <c r="I16" i="1" l="1"/>
  <c r="H16" i="1"/>
  <c r="G16" i="1"/>
  <c r="F16" i="1"/>
  <c r="E16" i="1"/>
  <c r="D16" i="1"/>
  <c r="I12" i="1"/>
  <c r="H12" i="1"/>
  <c r="G12" i="1"/>
  <c r="F12" i="1"/>
  <c r="E12" i="1"/>
  <c r="I233" i="1" l="1"/>
  <c r="H233" i="1"/>
  <c r="G233" i="1"/>
  <c r="F233" i="1"/>
  <c r="E233" i="1"/>
  <c r="D233" i="1"/>
  <c r="I164" i="1"/>
  <c r="H164" i="1"/>
  <c r="G164" i="1"/>
  <c r="F164" i="1"/>
  <c r="E164" i="1"/>
  <c r="D164" i="1"/>
  <c r="I521" i="1" l="1"/>
  <c r="H521" i="1"/>
  <c r="G521" i="1"/>
  <c r="F521" i="1"/>
  <c r="D521" i="1"/>
  <c r="E521" i="1"/>
  <c r="D51" i="1" l="1"/>
  <c r="E655" i="1"/>
  <c r="D655" i="1"/>
  <c r="I644" i="1"/>
  <c r="H644" i="1"/>
  <c r="G644" i="1"/>
  <c r="F644" i="1"/>
  <c r="E644" i="1"/>
  <c r="D644" i="1"/>
  <c r="I632" i="1"/>
  <c r="H632" i="1"/>
  <c r="G632" i="1"/>
  <c r="F632" i="1"/>
  <c r="E632" i="1"/>
  <c r="D632" i="1"/>
  <c r="I620" i="1"/>
  <c r="H620" i="1"/>
  <c r="G620" i="1"/>
  <c r="F620" i="1"/>
  <c r="E620" i="1"/>
  <c r="D620" i="1"/>
  <c r="I617" i="1"/>
  <c r="H617" i="1"/>
  <c r="G617" i="1"/>
  <c r="F617" i="1"/>
  <c r="E617" i="1"/>
  <c r="D617" i="1"/>
  <c r="I602" i="1" l="1"/>
  <c r="I611" i="1" s="1"/>
  <c r="H602" i="1"/>
  <c r="H611" i="1" s="1"/>
  <c r="G602" i="1"/>
  <c r="G611" i="1" s="1"/>
  <c r="F602" i="1"/>
  <c r="F611" i="1" s="1"/>
  <c r="E602" i="1"/>
  <c r="D602" i="1"/>
  <c r="I575" i="1"/>
  <c r="H575" i="1"/>
  <c r="G575" i="1"/>
  <c r="F575" i="1"/>
  <c r="E575" i="1"/>
  <c r="D575" i="1"/>
  <c r="I560" i="1" l="1"/>
  <c r="H560" i="1"/>
  <c r="G560" i="1"/>
  <c r="F560" i="1"/>
  <c r="E560" i="1"/>
  <c r="D560" i="1"/>
  <c r="I555" i="1"/>
  <c r="H555" i="1"/>
  <c r="G555" i="1"/>
  <c r="F555" i="1"/>
  <c r="E555" i="1"/>
  <c r="D555" i="1"/>
  <c r="E534" i="1" l="1"/>
  <c r="D534" i="1"/>
  <c r="I463" i="1" l="1"/>
  <c r="H463" i="1"/>
  <c r="G463" i="1"/>
  <c r="F463" i="1"/>
  <c r="E463" i="1"/>
  <c r="D463" i="1"/>
  <c r="I452" i="1"/>
  <c r="H452" i="1"/>
  <c r="G452" i="1"/>
  <c r="F452" i="1"/>
  <c r="E452" i="1"/>
  <c r="D452" i="1"/>
  <c r="G466" i="1" l="1"/>
  <c r="H466" i="1"/>
  <c r="I466" i="1"/>
  <c r="F466" i="1"/>
  <c r="I372" i="1"/>
  <c r="H372" i="1"/>
  <c r="G372" i="1"/>
  <c r="I286" i="1" l="1"/>
  <c r="H286" i="1"/>
  <c r="G286" i="1"/>
  <c r="F286" i="1"/>
  <c r="E286" i="1"/>
  <c r="D286" i="1"/>
  <c r="D265" i="1" l="1"/>
  <c r="E265" i="1"/>
  <c r="F265" i="1"/>
  <c r="G265" i="1"/>
  <c r="H265" i="1"/>
  <c r="I265" i="1"/>
  <c r="I169" i="1"/>
  <c r="H169" i="1"/>
  <c r="G169" i="1"/>
  <c r="F169" i="1"/>
  <c r="E169" i="1"/>
  <c r="D169" i="1"/>
  <c r="E51" i="1" l="1"/>
  <c r="I122" i="1"/>
  <c r="H122" i="1"/>
  <c r="G122" i="1"/>
  <c r="F122" i="1"/>
  <c r="E122" i="1"/>
  <c r="D122" i="1"/>
  <c r="D421" i="1"/>
  <c r="I393" i="1"/>
  <c r="I397" i="1" s="1"/>
  <c r="H393" i="1"/>
  <c r="H397" i="1" s="1"/>
  <c r="G393" i="1"/>
  <c r="G397" i="1" s="1"/>
  <c r="F393" i="1"/>
  <c r="F397" i="1" s="1"/>
  <c r="E393" i="1"/>
  <c r="D393" i="1"/>
  <c r="I355" i="1"/>
  <c r="H355" i="1"/>
  <c r="G355" i="1"/>
  <c r="F355" i="1"/>
  <c r="E355" i="1"/>
  <c r="D355" i="1"/>
  <c r="I302" i="1"/>
  <c r="H302" i="1"/>
  <c r="F302" i="1"/>
  <c r="E302" i="1"/>
  <c r="D302" i="1"/>
  <c r="I238" i="1"/>
  <c r="H238" i="1"/>
  <c r="G238" i="1"/>
  <c r="F238" i="1"/>
  <c r="E238" i="1"/>
  <c r="D238" i="1"/>
  <c r="I250" i="1"/>
  <c r="H250" i="1"/>
  <c r="G250" i="1"/>
  <c r="F250" i="1"/>
  <c r="E250" i="1"/>
  <c r="D250" i="1"/>
  <c r="I219" i="1"/>
  <c r="H219" i="1"/>
  <c r="G219" i="1"/>
  <c r="F219" i="1"/>
  <c r="E219" i="1"/>
  <c r="D219" i="1"/>
  <c r="H118" i="1"/>
  <c r="G118" i="1"/>
  <c r="F118" i="1"/>
  <c r="E118" i="1"/>
  <c r="D118" i="1"/>
  <c r="I91" i="1"/>
  <c r="H91" i="1"/>
  <c r="G91" i="1"/>
  <c r="F91" i="1"/>
  <c r="E91" i="1"/>
  <c r="D91" i="1"/>
  <c r="I77" i="1"/>
  <c r="H77" i="1"/>
  <c r="G77" i="1"/>
  <c r="F77" i="1"/>
  <c r="E77" i="1"/>
  <c r="D77" i="1"/>
  <c r="F51" i="1"/>
  <c r="F41" i="1"/>
  <c r="I29" i="1"/>
  <c r="H29" i="1"/>
  <c r="G29" i="1"/>
  <c r="F29" i="1"/>
  <c r="D29" i="1"/>
  <c r="G262" i="1" l="1"/>
  <c r="I262" i="1"/>
  <c r="F262" i="1"/>
  <c r="H262" i="1"/>
  <c r="F55" i="1"/>
  <c r="H331" i="1"/>
  <c r="G331" i="1"/>
  <c r="I331" i="1"/>
  <c r="H20" i="1"/>
  <c r="F20" i="1"/>
  <c r="I20" i="1"/>
  <c r="G20" i="1"/>
  <c r="I51" i="1"/>
  <c r="H51" i="1"/>
  <c r="G51" i="1"/>
  <c r="F551" i="1" l="1"/>
  <c r="G551" i="1"/>
  <c r="H551" i="1"/>
  <c r="I551" i="1"/>
  <c r="H662" i="1" l="1"/>
  <c r="H671" i="1" s="1"/>
  <c r="I662" i="1"/>
  <c r="I671" i="1" s="1"/>
  <c r="E662" i="1"/>
  <c r="F662" i="1"/>
  <c r="F671" i="1" s="1"/>
  <c r="G662" i="1"/>
  <c r="G671" i="1" s="1"/>
  <c r="D662" i="1"/>
  <c r="G655" i="1"/>
  <c r="G659" i="1" s="1"/>
  <c r="H655" i="1"/>
  <c r="H659" i="1" s="1"/>
  <c r="I655" i="1"/>
  <c r="I659" i="1" s="1"/>
  <c r="F655" i="1"/>
  <c r="F659" i="1" s="1"/>
  <c r="E615" i="1"/>
  <c r="F615" i="1"/>
  <c r="G615" i="1"/>
  <c r="H615" i="1"/>
  <c r="I615" i="1"/>
  <c r="I623" i="1" s="1"/>
  <c r="E595" i="1"/>
  <c r="F595" i="1"/>
  <c r="F599" i="1" s="1"/>
  <c r="G595" i="1"/>
  <c r="G599" i="1" s="1"/>
  <c r="H595" i="1"/>
  <c r="H599" i="1" s="1"/>
  <c r="I595" i="1"/>
  <c r="I599" i="1" s="1"/>
  <c r="D595" i="1"/>
  <c r="F567" i="1"/>
  <c r="G567" i="1"/>
  <c r="H567" i="1"/>
  <c r="I567" i="1"/>
  <c r="F534" i="1"/>
  <c r="G534" i="1"/>
  <c r="H534" i="1"/>
  <c r="I534" i="1"/>
  <c r="F421" i="1"/>
  <c r="G421" i="1"/>
  <c r="H421" i="1"/>
  <c r="I421" i="1"/>
  <c r="E421" i="1"/>
  <c r="F416" i="1"/>
  <c r="G416" i="1"/>
  <c r="H416" i="1"/>
  <c r="I416" i="1"/>
  <c r="H363" i="1"/>
  <c r="G363" i="1"/>
  <c r="F347" i="1"/>
  <c r="G347" i="1"/>
  <c r="H347" i="1"/>
  <c r="I347" i="1"/>
  <c r="F331" i="1"/>
  <c r="E281" i="1"/>
  <c r="F281" i="1"/>
  <c r="G281" i="1"/>
  <c r="H281" i="1"/>
  <c r="I281" i="1"/>
  <c r="F276" i="1"/>
  <c r="G276" i="1"/>
  <c r="H276" i="1"/>
  <c r="I276" i="1"/>
  <c r="E192" i="1"/>
  <c r="F192" i="1"/>
  <c r="F196" i="1" s="1"/>
  <c r="G192" i="1"/>
  <c r="G196" i="1" s="1"/>
  <c r="H192" i="1"/>
  <c r="H196" i="1" s="1"/>
  <c r="I192" i="1"/>
  <c r="I196" i="1" s="1"/>
  <c r="D192" i="1"/>
  <c r="I148" i="1"/>
  <c r="I157" i="1" s="1"/>
  <c r="E148" i="1"/>
  <c r="F148" i="1"/>
  <c r="F157" i="1" s="1"/>
  <c r="G148" i="1"/>
  <c r="G157" i="1" s="1"/>
  <c r="H148" i="1"/>
  <c r="H157" i="1" s="1"/>
  <c r="D72" i="1"/>
  <c r="E72" i="1"/>
  <c r="F72" i="1"/>
  <c r="G72" i="1"/>
  <c r="H72" i="1"/>
  <c r="I72" i="1"/>
  <c r="E41" i="1"/>
  <c r="G41" i="1"/>
  <c r="G55" i="1" s="1"/>
  <c r="H41" i="1"/>
  <c r="H55" i="1" s="1"/>
  <c r="I41" i="1"/>
  <c r="I55" i="1" s="1"/>
  <c r="I612" i="1" l="1"/>
  <c r="G612" i="1"/>
  <c r="F612" i="1"/>
  <c r="G538" i="1"/>
  <c r="I538" i="1"/>
  <c r="H538" i="1"/>
  <c r="F538" i="1"/>
  <c r="F126" i="1"/>
  <c r="I126" i="1"/>
  <c r="G126" i="1"/>
  <c r="H126" i="1"/>
  <c r="G84" i="1"/>
  <c r="I84" i="1"/>
  <c r="F84" i="1"/>
  <c r="G412" i="1"/>
  <c r="H428" i="1"/>
  <c r="H484" i="1" s="1"/>
  <c r="F428" i="1"/>
  <c r="F484" i="1" s="1"/>
  <c r="G497" i="1"/>
  <c r="H412" i="1"/>
  <c r="I428" i="1"/>
  <c r="I484" i="1" s="1"/>
  <c r="G428" i="1"/>
  <c r="G484" i="1" s="1"/>
  <c r="F623" i="1"/>
  <c r="G623" i="1"/>
  <c r="G292" i="1"/>
  <c r="H623" i="1"/>
  <c r="H612" i="1"/>
  <c r="I497" i="1"/>
  <c r="H497" i="1"/>
  <c r="I363" i="1"/>
  <c r="I292" i="1"/>
  <c r="H292" i="1"/>
  <c r="H84" i="1"/>
  <c r="I348" i="1" l="1"/>
  <c r="H348" i="1"/>
  <c r="F144" i="1"/>
  <c r="G144" i="1"/>
  <c r="I144" i="1"/>
  <c r="G552" i="1"/>
  <c r="I412" i="1"/>
  <c r="G348" i="1"/>
  <c r="H144" i="1"/>
  <c r="I552" i="1"/>
  <c r="H552" i="1"/>
  <c r="I672" i="1" l="1"/>
  <c r="H672" i="1"/>
  <c r="D615" i="1"/>
  <c r="F497" i="1"/>
  <c r="F363" i="1"/>
  <c r="F672" i="1" l="1"/>
  <c r="F552" i="1"/>
  <c r="H68" i="1" l="1"/>
  <c r="D281" i="1" l="1"/>
  <c r="D258" i="1"/>
  <c r="F226" i="1"/>
  <c r="F277" i="1" s="1"/>
  <c r="G226" i="1"/>
  <c r="G277" i="1" s="1"/>
  <c r="H226" i="1"/>
  <c r="H277" i="1" s="1"/>
  <c r="I226" i="1"/>
  <c r="I277" i="1" s="1"/>
  <c r="F292" i="1" l="1"/>
  <c r="F348" i="1" s="1"/>
  <c r="D148" i="1"/>
  <c r="D41" i="1"/>
  <c r="G68" i="1" l="1"/>
  <c r="I68" i="1"/>
  <c r="F68" i="1" l="1"/>
  <c r="F412" i="1"/>
  <c r="F209" i="1"/>
  <c r="F210" i="1" s="1"/>
  <c r="G209" i="1"/>
  <c r="G210" i="1" s="1"/>
  <c r="H209" i="1"/>
  <c r="H210" i="1" s="1"/>
  <c r="I209" i="1"/>
  <c r="I210" i="1" s="1"/>
  <c r="G672" i="1"/>
</calcChain>
</file>

<file path=xl/sharedStrings.xml><?xml version="1.0" encoding="utf-8"?>
<sst xmlns="http://schemas.openxmlformats.org/spreadsheetml/2006/main" count="780" uniqueCount="271">
  <si>
    <t>Denumirea bucatelor</t>
  </si>
  <si>
    <t>Brutto,  g</t>
  </si>
  <si>
    <t>Netto,  g</t>
  </si>
  <si>
    <t>Proteine, g</t>
  </si>
  <si>
    <t>Lipide, g</t>
  </si>
  <si>
    <t>Glucide, g</t>
  </si>
  <si>
    <t>Valoarea calorica, kcal</t>
  </si>
  <si>
    <t>zahăr</t>
  </si>
  <si>
    <t>Volumul bucatelor</t>
  </si>
  <si>
    <t>N d/o</t>
  </si>
  <si>
    <t>PRIMA  ZI - LUNI</t>
  </si>
  <si>
    <t>Dejun</t>
  </si>
  <si>
    <t>ceai</t>
  </si>
  <si>
    <t>Prânz</t>
  </si>
  <si>
    <t>morcov</t>
  </si>
  <si>
    <t>cartofi</t>
  </si>
  <si>
    <t>ceapă</t>
  </si>
  <si>
    <t>verdeaţă</t>
  </si>
  <si>
    <t>Lapte cu cacao</t>
  </si>
  <si>
    <t>ZIUA A DOUA-MARŢI</t>
  </si>
  <si>
    <t>ZIUA A CINCEA – VINERI</t>
  </si>
  <si>
    <t>ZIUA A PATRA – JOI</t>
  </si>
  <si>
    <t>ZIUA A TREIA – MIERCURI</t>
  </si>
  <si>
    <t>pâine din făină de grâu integrală fortificată cu acid folic şi Fe</t>
  </si>
  <si>
    <t>Pâine din făină de grâu integrală fortificată cu acid folic şi Fe</t>
  </si>
  <si>
    <t>ouă de găină de categorie «Exstra»</t>
  </si>
  <si>
    <t>Total Dejunul I</t>
  </si>
  <si>
    <t>Total Prânzul</t>
  </si>
  <si>
    <t>TOTAL PRIMA  ZI - LUNI</t>
  </si>
  <si>
    <t>TOTAL ZIUA A DOUA-MARŢI</t>
  </si>
  <si>
    <t>TOTAL ZIUA A TREIA – MIERCURI</t>
  </si>
  <si>
    <t>TOTAL ZIUA A PATRA – JOI</t>
  </si>
  <si>
    <t>TOTAL ZIUA A CINCEA – VINERI</t>
  </si>
  <si>
    <t>Pâinea</t>
  </si>
  <si>
    <t>Gramajul bucatelor</t>
  </si>
  <si>
    <t>Masa Brută,  g</t>
  </si>
  <si>
    <t>Masa Netă,  g</t>
  </si>
  <si>
    <t>ulei de floarea soarelui nerafinat</t>
  </si>
  <si>
    <t>ulei de floarea soarelui</t>
  </si>
  <si>
    <t>tomate în suc propriu</t>
  </si>
  <si>
    <t>ardei dulci</t>
  </si>
  <si>
    <t>praz</t>
  </si>
  <si>
    <t>roșii</t>
  </si>
  <si>
    <t>ZIUA A ŞASEA - LUNI</t>
  </si>
  <si>
    <t>TOTAL ZIUA A ŞASEA - LUNI</t>
  </si>
  <si>
    <t>ZIUA A ŞAPTEA - MARŢI</t>
  </si>
  <si>
    <t>crupe de mei</t>
  </si>
  <si>
    <t>TOTAL ZIUA A ŞAPTEA - MARŢI</t>
  </si>
  <si>
    <t>ZIUA A OPTA - MIERCURI</t>
  </si>
  <si>
    <t>drojdie</t>
  </si>
  <si>
    <t>stafide</t>
  </si>
  <si>
    <t>TOTAL ZIUA A OPTA - MIERCURI</t>
  </si>
  <si>
    <t>ZIUA A NOUA – JOI</t>
  </si>
  <si>
    <t>fileu de pui</t>
  </si>
  <si>
    <t xml:space="preserve">morcov </t>
  </si>
  <si>
    <t>prune</t>
  </si>
  <si>
    <t>TOTAL ZIUA A NOUA – JOI</t>
  </si>
  <si>
    <t>ZIUA A ZECEA – VINERI</t>
  </si>
  <si>
    <t>zahar</t>
  </si>
  <si>
    <t>TOTAL ZIUA A ZECEA – VINERI</t>
  </si>
  <si>
    <t>Chefir 2,5% grăsime</t>
  </si>
  <si>
    <t>lapte pasteurizat 2.5%-3,2% grăsime</t>
  </si>
  <si>
    <t>lapte pasteurizat 2.5% - 3,2% grăsime</t>
  </si>
  <si>
    <t>lapte pasteurizat 2,5-3,2% grăsime</t>
  </si>
  <si>
    <t>lapte pasteurizat  2,5-3,2% grăsime</t>
  </si>
  <si>
    <t>lapte pasteurizați 2,5-3,2% grăsime</t>
  </si>
  <si>
    <t xml:space="preserve">Terci din crupe de mei cu lapte </t>
  </si>
  <si>
    <t>crupe de griș</t>
  </si>
  <si>
    <t>Biscuiţi  fără grăsimi hidrogenizate</t>
  </si>
  <si>
    <t>unt fără grăsimi vegetale</t>
  </si>
  <si>
    <t>pâine din făină albă fortificată cu acid folic și Fe</t>
  </si>
  <si>
    <t>1/40/10</t>
  </si>
  <si>
    <t>mere</t>
  </si>
  <si>
    <t>miez de nuci</t>
  </si>
  <si>
    <t>Legume proaspete porționate</t>
  </si>
  <si>
    <t>Compot din fructe proaspete</t>
  </si>
  <si>
    <t>Pâine din făină integrală fortificată cu Fe și acid folic</t>
  </si>
  <si>
    <t>Pâine din făină albâ fortificată cu Fe și acid folic</t>
  </si>
  <si>
    <t>pâine din făină albă fortificată cu acid folic şi Fe</t>
  </si>
  <si>
    <t>ulei de floarea soarelui rafinat</t>
  </si>
  <si>
    <t>pere</t>
  </si>
  <si>
    <t xml:space="preserve">Pâine din făină integrală </t>
  </si>
  <si>
    <t>Gustarea I</t>
  </si>
  <si>
    <t xml:space="preserve"> brânză de vaci </t>
  </si>
  <si>
    <t>1/170</t>
  </si>
  <si>
    <t>1/200</t>
  </si>
  <si>
    <t>unt</t>
  </si>
  <si>
    <t>pâine din făină de grâu, fumarat de fier, acid folic</t>
  </si>
  <si>
    <t>brânză cu ceag tare 45% grăsime</t>
  </si>
  <si>
    <t>crupe de porumb</t>
  </si>
  <si>
    <t>Pâine cu făină integrală</t>
  </si>
  <si>
    <t>brânză de vaci</t>
  </si>
  <si>
    <t>Tartină cu unt</t>
  </si>
  <si>
    <t>Total Gustarea I</t>
  </si>
  <si>
    <t>Supă cu tăiței de casă și smântână</t>
  </si>
  <si>
    <t>1/200/5</t>
  </si>
  <si>
    <t>verdeață</t>
  </si>
  <si>
    <t>rădăcină de țelină</t>
  </si>
  <si>
    <t>Pâine din făină integrală</t>
  </si>
  <si>
    <t>Pâine din făină de grâu fortificată cu acid folic şi Fe</t>
  </si>
  <si>
    <t>pâine din făină de grâu fortificată cu acid folic şi Fe</t>
  </si>
  <si>
    <t>1/120</t>
  </si>
  <si>
    <t xml:space="preserve">brânză cu cheag tare 45% grăsime </t>
  </si>
  <si>
    <t>1/100</t>
  </si>
  <si>
    <t>rosii</t>
  </si>
  <si>
    <t>varză albă</t>
  </si>
  <si>
    <t>sfeclă roșie</t>
  </si>
  <si>
    <t>pâine din făină albă fortificată cu Fe și acid folic-crutoane</t>
  </si>
  <si>
    <t>Coptură în asortiment cu stafide</t>
  </si>
  <si>
    <t>1/140</t>
  </si>
  <si>
    <t>gutue</t>
  </si>
  <si>
    <t>1/33</t>
  </si>
  <si>
    <t>1/40</t>
  </si>
  <si>
    <t>1/25</t>
  </si>
  <si>
    <t>1/52</t>
  </si>
  <si>
    <t>Covrigei fără grăsimi hidrogenizate</t>
  </si>
  <si>
    <t>semințe de floarea soarelui</t>
  </si>
  <si>
    <t>Mămăligă cu unt</t>
  </si>
  <si>
    <t>lapte pasterizat 2,5-3,2% grăsime</t>
  </si>
  <si>
    <t>taiței de casă</t>
  </si>
  <si>
    <t>rădăcinî de țelină</t>
  </si>
  <si>
    <t>Compot fructe proaspete</t>
  </si>
  <si>
    <t>1/200/5/20</t>
  </si>
  <si>
    <t xml:space="preserve">ceai </t>
  </si>
  <si>
    <t>Fileu de pește înăbușit cu legume</t>
  </si>
  <si>
    <t>Ceai cu lâmâie</t>
  </si>
  <si>
    <t>lâmâie</t>
  </si>
  <si>
    <t>Compot din fructe uscate</t>
  </si>
  <si>
    <t>gem/magiun</t>
  </si>
  <si>
    <t>Pârjoale din fileu de pește cu sos alb</t>
  </si>
  <si>
    <t>crupe de orz</t>
  </si>
  <si>
    <t>Tartină cu brânză cu ceag tare 45% grăsime</t>
  </si>
  <si>
    <t>Ceai cu lămâie</t>
  </si>
  <si>
    <t>lămâie</t>
  </si>
  <si>
    <t>fasole</t>
  </si>
  <si>
    <t>fileu de curcan</t>
  </si>
  <si>
    <t>magiun/gem</t>
  </si>
  <si>
    <t>boabe de orez</t>
  </si>
  <si>
    <t>Vinegretâ din legume fierte</t>
  </si>
  <si>
    <t>Ou fiert - de găină de categorie «Exstra»</t>
  </si>
  <si>
    <t>1/180</t>
  </si>
  <si>
    <t>Cuscus cu unt</t>
  </si>
  <si>
    <t>Fructe proaspete de sezon - struguri</t>
  </si>
  <si>
    <t>Lapte fiert cu cacao</t>
  </si>
  <si>
    <t>Supă cu mazăre uscată, smântână și crutoane</t>
  </si>
  <si>
    <t>mazăre uscată</t>
  </si>
  <si>
    <t>Terci din crupe de hrișcă/orz cu lapte</t>
  </si>
  <si>
    <t>crupe de hrișcă/orz</t>
  </si>
  <si>
    <t>Fructe proaspete de sezon - banane</t>
  </si>
  <si>
    <t xml:space="preserve">Supă Țărănească cu smântână </t>
  </si>
  <si>
    <t>Compot de fructe uscate</t>
  </si>
  <si>
    <t>Iaurt natural 2,5% grăsime fără adaus de zahăr</t>
  </si>
  <si>
    <t xml:space="preserve">Tartină cu unt și brânză cu ceag tare 45% grăsime </t>
  </si>
  <si>
    <t>cacao praf</t>
  </si>
  <si>
    <t>Fructe proaspete - struguri</t>
  </si>
  <si>
    <t>Fructe proaspete - pere</t>
  </si>
  <si>
    <t>Fructe proaspete - mere</t>
  </si>
  <si>
    <t>Fructe proaspete - portocale</t>
  </si>
  <si>
    <t>10</t>
  </si>
  <si>
    <t>făină albă fortificată cu acid folic şi Fe</t>
  </si>
  <si>
    <t>făină de grâu, fumarat de fier, acid folic</t>
  </si>
  <si>
    <t>1/40/9</t>
  </si>
  <si>
    <t>semințe de susan</t>
  </si>
  <si>
    <t>1/50/5</t>
  </si>
  <si>
    <t>Fructe proaspete - banane și miez de nuci</t>
  </si>
  <si>
    <t>banane</t>
  </si>
  <si>
    <t>1/140/5</t>
  </si>
  <si>
    <t>semințem de in</t>
  </si>
  <si>
    <t>1/120/35</t>
  </si>
  <si>
    <t>dovleac/ măr</t>
  </si>
  <si>
    <t>tulpină de țelină</t>
  </si>
  <si>
    <t>1/176</t>
  </si>
  <si>
    <t>paste făinoase - diverse</t>
  </si>
  <si>
    <t xml:space="preserve">unt fără grăsimi vegetale </t>
  </si>
  <si>
    <t>1/200/35</t>
  </si>
  <si>
    <t>Supă cu perișoare din fileu de pui și smântână</t>
  </si>
  <si>
    <t xml:space="preserve">Terci din crupe de hrișcă/grâu cu lapte </t>
  </si>
  <si>
    <t>crupe de hrișcă/grâu</t>
  </si>
  <si>
    <t>Legume porționate</t>
  </si>
  <si>
    <t>Gulaș din fileu de pui</t>
  </si>
  <si>
    <t>Salată vitaminoasă cu miez de nuci</t>
  </si>
  <si>
    <t>Carne de pui cu varză înăbușită</t>
  </si>
  <si>
    <t>șold de pui dezosat, fără piele</t>
  </si>
  <si>
    <t>Asigurarea cu apă potabilă a copiilor din surse sigure</t>
  </si>
  <si>
    <t>1/75</t>
  </si>
  <si>
    <t>castraveți murați cu conținut de sare pînă la 1,5gr.per 100gr.produs</t>
  </si>
  <si>
    <t>făină albă fortificată cu Fe și acid folic</t>
  </si>
  <si>
    <t>1/150</t>
  </si>
  <si>
    <t>făină de grâu fortificată cu acid folic şi Fe</t>
  </si>
  <si>
    <t>1/75/30</t>
  </si>
  <si>
    <t>cuscus cu unt</t>
  </si>
  <si>
    <t>1/200/20</t>
  </si>
  <si>
    <t>făină de grâu integrală fortificată cu acid folic şi Fe</t>
  </si>
  <si>
    <t>Pîrjoală din fileu de pește</t>
  </si>
  <si>
    <t>Păstăi verzi înăbușite cu ceapă</t>
  </si>
  <si>
    <t>Omletă naturală</t>
  </si>
  <si>
    <t>Terci de orez cu lapte</t>
  </si>
  <si>
    <t>Pilaf de orez cu legume</t>
  </si>
  <si>
    <t>Paste fierte cu unt</t>
  </si>
  <si>
    <t>Salată din rădăcină de țelină, morcov și semințe de in</t>
  </si>
  <si>
    <t>Budincă din brânză de vaci cu gem/magiun</t>
  </si>
  <si>
    <t>1/200/30/5</t>
  </si>
  <si>
    <t>Meniu model unic pentru copiii din instituţiile de educaţie timpurie (5-7ani) 
cu regim de activitate de 9,5-10 ore
din  orașul Chișinău pentru anul 2022 -2023 sezon (iarnă-primăvară)</t>
  </si>
  <si>
    <t>Supă cu fasole, smântână și crutoane</t>
  </si>
  <si>
    <t>praf de copt</t>
  </si>
  <si>
    <t>Coptură în asortiment cu miez de nuci</t>
  </si>
  <si>
    <t>Carne de curcan cu varză înăbușită</t>
  </si>
  <si>
    <t>sfeclă roșie fiartă</t>
  </si>
  <si>
    <t>Zeamă cu carne de pui și smântână</t>
  </si>
  <si>
    <t>suc lămâie</t>
  </si>
  <si>
    <t>Supă cu arpacaș, smântână</t>
  </si>
  <si>
    <t>crupe de arpacaș</t>
  </si>
  <si>
    <t>1/120/10</t>
  </si>
  <si>
    <t xml:space="preserve">verdeață </t>
  </si>
  <si>
    <t>ou de găină de categorie «Exstra»</t>
  </si>
  <si>
    <t>Budincă din brânză de vaci cu semințe de susan</t>
  </si>
  <si>
    <t>1/120/5</t>
  </si>
  <si>
    <t>conopidă</t>
  </si>
  <si>
    <t>13</t>
  </si>
  <si>
    <t>Salată vitaminoasă cu semințe de in</t>
  </si>
  <si>
    <t>rosii proaspete</t>
  </si>
  <si>
    <t>crupe de grâu</t>
  </si>
  <si>
    <t>Terci din crupe de grâu cu lapte</t>
  </si>
  <si>
    <t>portocale</t>
  </si>
  <si>
    <t>Fructe proaspete - portocală și miez de nuci</t>
  </si>
  <si>
    <t>Ou fiert</t>
  </si>
  <si>
    <t>1/50</t>
  </si>
  <si>
    <t>tomate în sucul lor</t>
  </si>
  <si>
    <t>fulgi de ovăz</t>
  </si>
  <si>
    <t xml:space="preserve">Tartină cu unt, brânză cu cheag tare 45% grăsime </t>
  </si>
  <si>
    <t>Cina</t>
  </si>
  <si>
    <t>Total Cina</t>
  </si>
  <si>
    <t xml:space="preserve">Cina </t>
  </si>
  <si>
    <t>Salată din sfeclă roşie cu semițe de susan</t>
  </si>
  <si>
    <t>Pîrjoale din carne de porcină</t>
  </si>
  <si>
    <t>carne de porcină</t>
  </si>
  <si>
    <t>Pireu de cartofi</t>
  </si>
  <si>
    <t>Terci din crupe de orz cu lapte</t>
  </si>
  <si>
    <t>Fileu de pește copt cu legume</t>
  </si>
  <si>
    <t>fileu de pește  pur (merluciu)</t>
  </si>
  <si>
    <t xml:space="preserve">Terci din crupe de griș cu lapte, dovleac/măr </t>
  </si>
  <si>
    <t>Salată din legume naturale cu semințe de floarea soarelui</t>
  </si>
  <si>
    <t>Perișoare din carne de porcină</t>
  </si>
  <si>
    <t>Cartofi înăbuşiţi cu legume</t>
  </si>
  <si>
    <t>Pilaf cu carne de curcan şi legume</t>
  </si>
  <si>
    <t>fileu de pește pur (merluciu)</t>
  </si>
  <si>
    <t>unt fără grăsimi vegetale 82,5 %</t>
  </si>
  <si>
    <t>păstăi verzi congelate</t>
  </si>
  <si>
    <t>brocoli</t>
  </si>
  <si>
    <t>1/200/35/5</t>
  </si>
  <si>
    <t>Salată din brocoli, conopidă, roșii</t>
  </si>
  <si>
    <t>smântână 15% grăsime(tratată termic)</t>
  </si>
  <si>
    <t>sare iodată</t>
  </si>
  <si>
    <t xml:space="preserve">Șarlotă din brânză de vaci, mere </t>
  </si>
  <si>
    <t>iaurt natural 2,5% grăsime fără adaus de zahăr</t>
  </si>
  <si>
    <t>orez</t>
  </si>
  <si>
    <t>Păpănași din brânză de vaci cu stafide, gem/magiun</t>
  </si>
  <si>
    <t xml:space="preserve">Supă din orez cu lapte </t>
  </si>
  <si>
    <t xml:space="preserve">brânză de vaci </t>
  </si>
  <si>
    <t>Sfeclă înăbușită</t>
  </si>
  <si>
    <t>mazăre verde conservată (tratată termic)</t>
  </si>
  <si>
    <t>smântână 15% grăsime (tratată termic)</t>
  </si>
  <si>
    <t xml:space="preserve">Terci din fulgi de ovăz cu dovleac/măr </t>
  </si>
  <si>
    <t>Suc100%din fructe cu mai puțin de 5g de zaharuri per 100g produs</t>
  </si>
  <si>
    <r>
      <t>1/</t>
    </r>
    <r>
      <rPr>
        <b/>
        <sz val="14"/>
        <rFont val="Times New Roman"/>
        <family val="1"/>
        <charset val="204"/>
      </rPr>
      <t>25</t>
    </r>
  </si>
  <si>
    <t>Borș cu sfeclă roșie și smântână</t>
  </si>
  <si>
    <t>1/40/10/9</t>
  </si>
  <si>
    <t>pâine din făină de grâu fortificată cu acid folic şi Fe (crutoane)</t>
  </si>
  <si>
    <t>1/130</t>
  </si>
  <si>
    <t>1/90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</si>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</sst>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b/>
      <sz val="11"/>
      <color theme="1"/>
      <name val="Verdana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22222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222222"/>
      <name val="Times New Roman"/>
      <family val="1"/>
      <charset val="204"/>
    </font>
    <font>
      <sz val="14"/>
      <color theme="5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sz val="11"/>
      <color theme="5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3" borderId="31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32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4" borderId="29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5" fillId="5" borderId="29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30" xfId="0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3" fillId="4" borderId="29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30" xfId="0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3" fillId="4" borderId="15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31" xfId="0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4" borderId="42" xfId="0" applyFont="1" applyFill="1" applyBorder="1" applyAlignment="1">
      <alignment vertical="center"/>
    </xf>
    <xf numFmtId="0" fontId="4" fillId="4" borderId="33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9" xfId="0" applyNumberFormat="1" applyFont="1" applyBorder="1" applyAlignment="1">
      <alignment vertical="center"/>
    </xf>
    <xf numFmtId="0" fontId="3" fillId="0" borderId="31" xfId="0" applyNumberFormat="1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vertical="center"/>
    </xf>
    <xf numFmtId="0" fontId="3" fillId="4" borderId="31" xfId="0" applyFont="1" applyFill="1" applyBorder="1" applyAlignment="1">
      <alignment vertical="center"/>
    </xf>
    <xf numFmtId="0" fontId="3" fillId="4" borderId="32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vertical="center"/>
    </xf>
    <xf numFmtId="0" fontId="3" fillId="0" borderId="53" xfId="0" applyNumberFormat="1" applyFont="1" applyBorder="1" applyAlignment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54" xfId="0" applyNumberFormat="1" applyFont="1" applyBorder="1" applyAlignment="1">
      <alignment vertical="center"/>
    </xf>
    <xf numFmtId="0" fontId="3" fillId="0" borderId="56" xfId="0" applyNumberFormat="1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4" fillId="0" borderId="45" xfId="0" applyFont="1" applyBorder="1" applyAlignment="1">
      <alignment horizontal="left" vertical="center"/>
    </xf>
    <xf numFmtId="0" fontId="7" fillId="0" borderId="45" xfId="0" applyFont="1" applyBorder="1"/>
    <xf numFmtId="0" fontId="4" fillId="0" borderId="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5" fillId="5" borderId="12" xfId="0" applyFont="1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0" fontId="6" fillId="5" borderId="33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53" xfId="0" applyNumberFormat="1" applyFont="1" applyBorder="1" applyAlignment="1">
      <alignment horizontal="center" vertical="center"/>
    </xf>
    <xf numFmtId="0" fontId="3" fillId="0" borderId="54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4" borderId="24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64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top"/>
    </xf>
    <xf numFmtId="0" fontId="4" fillId="0" borderId="45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6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54" xfId="0" applyNumberFormat="1" applyFont="1" applyBorder="1" applyAlignment="1">
      <alignment vertical="top"/>
    </xf>
    <xf numFmtId="0" fontId="4" fillId="0" borderId="56" xfId="0" applyNumberFormat="1" applyFont="1" applyBorder="1" applyAlignment="1">
      <alignment vertical="top"/>
    </xf>
    <xf numFmtId="1" fontId="4" fillId="0" borderId="25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vertical="top"/>
    </xf>
    <xf numFmtId="0" fontId="4" fillId="0" borderId="31" xfId="0" applyNumberFormat="1" applyFont="1" applyBorder="1" applyAlignment="1">
      <alignment vertical="top"/>
    </xf>
    <xf numFmtId="0" fontId="4" fillId="0" borderId="53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1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2" fontId="4" fillId="0" borderId="4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29" xfId="0" applyFont="1" applyBorder="1"/>
    <xf numFmtId="0" fontId="4" fillId="0" borderId="13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4" fillId="0" borderId="45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4" fillId="0" borderId="24" xfId="0" applyNumberFormat="1" applyFont="1" applyBorder="1" applyAlignment="1">
      <alignment horizontal="center" vertical="top"/>
    </xf>
    <xf numFmtId="0" fontId="3" fillId="0" borderId="32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54" xfId="0" applyFont="1" applyBorder="1" applyAlignment="1">
      <alignment vertical="center"/>
    </xf>
    <xf numFmtId="2" fontId="4" fillId="0" borderId="26" xfId="0" applyNumberFormat="1" applyFont="1" applyBorder="1" applyAlignment="1">
      <alignment horizontal="center" vertical="center" wrapText="1"/>
    </xf>
    <xf numFmtId="49" fontId="3" fillId="3" borderId="32" xfId="0" applyNumberFormat="1" applyFont="1" applyFill="1" applyBorder="1" applyAlignment="1">
      <alignment horizontal="center" vertical="center"/>
    </xf>
    <xf numFmtId="49" fontId="5" fillId="5" borderId="32" xfId="0" applyNumberFormat="1" applyFont="1" applyFill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5" fillId="5" borderId="0" xfId="0" applyNumberFormat="1" applyFont="1" applyFill="1" applyAlignment="1">
      <alignment vertical="center"/>
    </xf>
    <xf numFmtId="49" fontId="3" fillId="4" borderId="0" xfId="0" applyNumberFormat="1" applyFont="1" applyFill="1" applyBorder="1" applyAlignment="1">
      <alignment vertical="center"/>
    </xf>
    <xf numFmtId="49" fontId="3" fillId="0" borderId="44" xfId="0" applyNumberFormat="1" applyFont="1" applyBorder="1" applyAlignment="1">
      <alignment horizontal="center" vertical="center"/>
    </xf>
    <xf numFmtId="49" fontId="3" fillId="4" borderId="16" xfId="0" applyNumberFormat="1" applyFont="1" applyFill="1" applyBorder="1" applyAlignment="1">
      <alignment horizontal="center" vertical="center"/>
    </xf>
    <xf numFmtId="49" fontId="3" fillId="4" borderId="32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5" fillId="5" borderId="13" xfId="0" applyNumberFormat="1" applyFont="1" applyFill="1" applyBorder="1" applyAlignment="1">
      <alignment vertical="center"/>
    </xf>
    <xf numFmtId="49" fontId="5" fillId="5" borderId="13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vertical="center"/>
    </xf>
    <xf numFmtId="49" fontId="4" fillId="4" borderId="16" xfId="0" applyNumberFormat="1" applyFont="1" applyFill="1" applyBorder="1" applyAlignment="1">
      <alignment vertical="center"/>
    </xf>
    <xf numFmtId="49" fontId="3" fillId="4" borderId="32" xfId="0" applyNumberFormat="1" applyFont="1" applyFill="1" applyBorder="1" applyAlignment="1">
      <alignment vertical="center"/>
    </xf>
    <xf numFmtId="49" fontId="4" fillId="4" borderId="16" xfId="0" applyNumberFormat="1" applyFont="1" applyFill="1" applyBorder="1" applyAlignment="1">
      <alignment horizontal="center" vertical="center"/>
    </xf>
    <xf numFmtId="49" fontId="4" fillId="4" borderId="4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1" fontId="3" fillId="0" borderId="23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left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73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64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49" fontId="4" fillId="0" borderId="62" xfId="0" applyNumberFormat="1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49" fontId="4" fillId="0" borderId="53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49" fontId="3" fillId="0" borderId="45" xfId="0" applyNumberFormat="1" applyFont="1" applyBorder="1" applyAlignment="1">
      <alignment horizontal="center" vertical="center"/>
    </xf>
    <xf numFmtId="0" fontId="10" fillId="0" borderId="47" xfId="0" applyFont="1" applyBorder="1"/>
    <xf numFmtId="0" fontId="10" fillId="0" borderId="75" xfId="0" applyFont="1" applyBorder="1"/>
    <xf numFmtId="49" fontId="4" fillId="0" borderId="64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3" fillId="0" borderId="74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5" fillId="0" borderId="73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71" xfId="0" applyFont="1" applyBorder="1" applyAlignment="1">
      <alignment horizontal="left" vertical="center"/>
    </xf>
    <xf numFmtId="2" fontId="4" fillId="0" borderId="42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3" fillId="0" borderId="73" xfId="0" applyFont="1" applyBorder="1"/>
    <xf numFmtId="0" fontId="4" fillId="0" borderId="12" xfId="0" applyFont="1" applyBorder="1" applyAlignment="1">
      <alignment horizontal="left" vertical="center"/>
    </xf>
    <xf numFmtId="0" fontId="3" fillId="0" borderId="52" xfId="0" applyFont="1" applyBorder="1" applyAlignment="1">
      <alignment vertical="center"/>
    </xf>
    <xf numFmtId="0" fontId="9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left" vertical="center"/>
    </xf>
    <xf numFmtId="2" fontId="4" fillId="0" borderId="37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49" fontId="5" fillId="0" borderId="63" xfId="0" applyNumberFormat="1" applyFont="1" applyBorder="1" applyAlignment="1">
      <alignment horizontal="left" vertical="center"/>
    </xf>
    <xf numFmtId="49" fontId="5" fillId="0" borderId="64" xfId="0" applyNumberFormat="1" applyFont="1" applyBorder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49" fontId="4" fillId="0" borderId="70" xfId="0" applyNumberFormat="1" applyFont="1" applyBorder="1" applyAlignment="1">
      <alignment horizontal="center" vertical="center"/>
    </xf>
    <xf numFmtId="49" fontId="4" fillId="0" borderId="65" xfId="0" applyNumberFormat="1" applyFont="1" applyBorder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/>
    </xf>
    <xf numFmtId="2" fontId="8" fillId="4" borderId="45" xfId="0" applyNumberFormat="1" applyFont="1" applyFill="1" applyBorder="1" applyAlignment="1">
      <alignment horizontal="center" vertical="center"/>
    </xf>
    <xf numFmtId="2" fontId="8" fillId="4" borderId="1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0" borderId="50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71" xfId="0" applyFont="1" applyBorder="1" applyAlignment="1">
      <alignment vertical="center"/>
    </xf>
    <xf numFmtId="1" fontId="4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 wrapText="1"/>
    </xf>
    <xf numFmtId="1" fontId="4" fillId="0" borderId="39" xfId="0" applyNumberFormat="1" applyFont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45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2" fontId="4" fillId="0" borderId="53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48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3" fillId="0" borderId="47" xfId="0" applyFont="1" applyBorder="1" applyAlignment="1">
      <alignment horizontal="left" vertical="center"/>
    </xf>
    <xf numFmtId="0" fontId="4" fillId="0" borderId="32" xfId="0" applyFont="1" applyBorder="1" applyAlignment="1">
      <alignment vertical="center"/>
    </xf>
    <xf numFmtId="0" fontId="3" fillId="0" borderId="7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7" borderId="12" xfId="0" applyFont="1" applyFill="1" applyBorder="1" applyAlignment="1">
      <alignment vertical="center"/>
    </xf>
    <xf numFmtId="0" fontId="4" fillId="6" borderId="14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49" fontId="3" fillId="6" borderId="13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4" fillId="0" borderId="53" xfId="0" applyNumberFormat="1" applyFont="1" applyBorder="1" applyAlignment="1">
      <alignment vertical="top"/>
    </xf>
    <xf numFmtId="0" fontId="5" fillId="0" borderId="68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49" fontId="5" fillId="0" borderId="70" xfId="0" applyNumberFormat="1" applyFont="1" applyBorder="1" applyAlignment="1">
      <alignment horizontal="center" vertical="center"/>
    </xf>
    <xf numFmtId="0" fontId="4" fillId="0" borderId="53" xfId="0" applyNumberFormat="1" applyFont="1" applyBorder="1" applyAlignment="1">
      <alignment horizontal="center" vertical="top"/>
    </xf>
    <xf numFmtId="0" fontId="4" fillId="0" borderId="56" xfId="0" applyNumberFormat="1" applyFont="1" applyBorder="1" applyAlignment="1">
      <alignment horizontal="center" vertical="top"/>
    </xf>
    <xf numFmtId="0" fontId="8" fillId="4" borderId="14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49" fontId="5" fillId="0" borderId="62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54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1" fontId="3" fillId="0" borderId="11" xfId="0" applyNumberFormat="1" applyFont="1" applyBorder="1" applyAlignment="1">
      <alignment horizontal="center" vertical="center"/>
    </xf>
    <xf numFmtId="0" fontId="4" fillId="0" borderId="5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54" xfId="0" applyNumberFormat="1" applyFont="1" applyBorder="1" applyAlignment="1">
      <alignment horizontal="center" vertical="center"/>
    </xf>
    <xf numFmtId="0" fontId="3" fillId="0" borderId="7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7" fillId="0" borderId="17" xfId="0" applyFont="1" applyBorder="1"/>
    <xf numFmtId="0" fontId="5" fillId="0" borderId="50" xfId="0" applyFont="1" applyBorder="1" applyAlignment="1">
      <alignment horizontal="left" vertical="center"/>
    </xf>
    <xf numFmtId="0" fontId="4" fillId="0" borderId="56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4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6" xfId="0" applyFont="1" applyBorder="1" applyAlignment="1">
      <alignment vertical="center"/>
    </xf>
    <xf numFmtId="2" fontId="3" fillId="0" borderId="19" xfId="0" applyNumberFormat="1" applyFont="1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45" xfId="0" applyNumberFormat="1" applyFont="1" applyBorder="1" applyAlignment="1">
      <alignment vertical="top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/>
    </xf>
    <xf numFmtId="0" fontId="10" fillId="0" borderId="62" xfId="0" applyFont="1" applyBorder="1"/>
    <xf numFmtId="0" fontId="10" fillId="0" borderId="56" xfId="0" applyFont="1" applyBorder="1"/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2" fontId="4" fillId="0" borderId="56" xfId="0" applyNumberFormat="1" applyFont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3" fillId="6" borderId="45" xfId="0" applyNumberFormat="1" applyFont="1" applyFill="1" applyBorder="1" applyAlignment="1">
      <alignment horizontal="center" vertical="center"/>
    </xf>
    <xf numFmtId="0" fontId="11" fillId="4" borderId="0" xfId="0" applyNumberFormat="1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vertical="center"/>
    </xf>
    <xf numFmtId="49" fontId="13" fillId="4" borderId="32" xfId="0" applyNumberFormat="1" applyFont="1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0" fontId="3" fillId="0" borderId="54" xfId="0" applyNumberFormat="1" applyFont="1" applyBorder="1" applyAlignment="1">
      <alignment horizontal="center" vertical="center"/>
    </xf>
    <xf numFmtId="0" fontId="3" fillId="0" borderId="53" xfId="0" applyNumberFormat="1" applyFont="1" applyFill="1" applyBorder="1" applyAlignment="1">
      <alignment vertical="center"/>
    </xf>
    <xf numFmtId="0" fontId="3" fillId="0" borderId="38" xfId="0" applyFont="1" applyFill="1" applyBorder="1" applyAlignment="1">
      <alignment horizontal="left" vertical="center"/>
    </xf>
    <xf numFmtId="49" fontId="3" fillId="0" borderId="62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18" xfId="0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9" fillId="0" borderId="6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8" xfId="0" applyFont="1" applyBorder="1" applyAlignment="1">
      <alignment horizontal="left" vertical="center"/>
    </xf>
    <xf numFmtId="49" fontId="8" fillId="0" borderId="5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9" borderId="12" xfId="0" applyNumberFormat="1" applyFont="1" applyFill="1" applyBorder="1" applyAlignment="1">
      <alignment horizontal="center" vertical="center" wrapText="1"/>
    </xf>
    <xf numFmtId="0" fontId="4" fillId="9" borderId="13" xfId="0" applyNumberFormat="1" applyFont="1" applyFill="1" applyBorder="1" applyAlignment="1">
      <alignment horizontal="center" vertical="center" wrapText="1"/>
    </xf>
    <xf numFmtId="0" fontId="4" fillId="9" borderId="32" xfId="0" applyNumberFormat="1" applyFont="1" applyFill="1" applyBorder="1" applyAlignment="1">
      <alignment horizontal="center" vertical="center" wrapText="1"/>
    </xf>
    <xf numFmtId="0" fontId="4" fillId="9" borderId="33" xfId="0" applyNumberFormat="1" applyFont="1" applyFill="1" applyBorder="1" applyAlignment="1">
      <alignment horizontal="center" vertical="center" wrapText="1"/>
    </xf>
    <xf numFmtId="0" fontId="4" fillId="9" borderId="12" xfId="0" applyNumberFormat="1" applyFont="1" applyFill="1" applyBorder="1" applyAlignment="1">
      <alignment horizontal="center" vertical="center"/>
    </xf>
    <xf numFmtId="0" fontId="4" fillId="9" borderId="13" xfId="0" applyNumberFormat="1" applyFont="1" applyFill="1" applyBorder="1" applyAlignment="1">
      <alignment horizontal="center" vertical="center"/>
    </xf>
    <xf numFmtId="0" fontId="4" fillId="9" borderId="14" xfId="0" applyNumberFormat="1" applyFont="1" applyFill="1" applyBorder="1" applyAlignment="1">
      <alignment horizontal="center" vertical="center"/>
    </xf>
    <xf numFmtId="0" fontId="4" fillId="0" borderId="53" xfId="0" applyNumberFormat="1" applyFont="1" applyBorder="1" applyAlignment="1">
      <alignment horizontal="center" vertical="top"/>
    </xf>
    <xf numFmtId="0" fontId="4" fillId="0" borderId="56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9" borderId="38" xfId="0" applyFont="1" applyFill="1" applyBorder="1" applyAlignment="1">
      <alignment horizontal="center" vertical="center" wrapText="1"/>
    </xf>
    <xf numFmtId="0" fontId="4" fillId="9" borderId="47" xfId="0" applyFont="1" applyFill="1" applyBorder="1" applyAlignment="1">
      <alignment horizontal="center" vertical="center" wrapText="1"/>
    </xf>
    <xf numFmtId="0" fontId="4" fillId="9" borderId="68" xfId="0" applyFont="1" applyFill="1" applyBorder="1" applyAlignment="1">
      <alignment horizontal="center" vertical="center" wrapText="1"/>
    </xf>
    <xf numFmtId="0" fontId="4" fillId="9" borderId="58" xfId="0" applyFont="1" applyFill="1" applyBorder="1" applyAlignment="1">
      <alignment horizontal="center" vertical="center" wrapText="1"/>
    </xf>
    <xf numFmtId="0" fontId="4" fillId="9" borderId="48" xfId="0" applyFont="1" applyFill="1" applyBorder="1" applyAlignment="1">
      <alignment horizontal="center" vertical="center" wrapText="1"/>
    </xf>
    <xf numFmtId="0" fontId="3" fillId="0" borderId="54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4" fillId="9" borderId="14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721"/>
  <sheetViews>
    <sheetView tabSelected="1" topLeftCell="A14" zoomScale="90" zoomScaleNormal="90" workbookViewId="0">
      <selection activeCell="C14" sqref="C14"/>
    </sheetView>
  </sheetViews>
  <sheetFormatPr defaultColWidth="8.796875" defaultRowHeight="18.75" x14ac:dyDescent="0.2"/>
  <cols>
    <col min="1" max="1" width="3.69921875" style="61" customWidth="1"/>
    <col min="2" max="2" width="50.296875" style="58" customWidth="1"/>
    <col min="3" max="3" width="10.09765625" style="271" customWidth="1"/>
    <col min="4" max="4" width="9.09765625" style="62" bestFit="1" customWidth="1"/>
    <col min="5" max="5" width="5.69921875" style="62" customWidth="1"/>
    <col min="6" max="6" width="8.8984375" style="62" customWidth="1"/>
    <col min="7" max="7" width="6.19921875" style="62" customWidth="1"/>
    <col min="8" max="8" width="8.09765625" style="62" bestFit="1" customWidth="1"/>
    <col min="9" max="9" width="13.09765625" style="63" customWidth="1"/>
    <col min="10" max="10" width="14.8984375" style="1" customWidth="1"/>
    <col min="11" max="16384" width="8.796875" style="2"/>
  </cols>
  <sheetData>
    <row r="1" spans="1:10" ht="80.099999999999994" customHeight="1" thickBot="1" x14ac:dyDescent="0.25">
      <c r="A1" s="567" t="s">
        <v>202</v>
      </c>
      <c r="B1" s="568"/>
      <c r="C1" s="568"/>
      <c r="D1" s="568"/>
      <c r="E1" s="568"/>
      <c r="F1" s="568"/>
      <c r="G1" s="568"/>
      <c r="H1" s="568"/>
      <c r="I1" s="569"/>
    </row>
    <row r="2" spans="1:10" ht="14.25" customHeight="1" x14ac:dyDescent="0.2">
      <c r="A2" s="574" t="s">
        <v>9</v>
      </c>
      <c r="B2" s="576" t="s">
        <v>0</v>
      </c>
      <c r="C2" s="572" t="s">
        <v>34</v>
      </c>
      <c r="D2" s="578" t="s">
        <v>35</v>
      </c>
      <c r="E2" s="578" t="s">
        <v>36</v>
      </c>
      <c r="F2" s="578" t="s">
        <v>3</v>
      </c>
      <c r="G2" s="578" t="s">
        <v>4</v>
      </c>
      <c r="H2" s="578" t="s">
        <v>5</v>
      </c>
      <c r="I2" s="570" t="s">
        <v>6</v>
      </c>
    </row>
    <row r="3" spans="1:10" ht="25.5" customHeight="1" thickBot="1" x14ac:dyDescent="0.25">
      <c r="A3" s="575"/>
      <c r="B3" s="577"/>
      <c r="C3" s="573"/>
      <c r="D3" s="579"/>
      <c r="E3" s="579"/>
      <c r="F3" s="579"/>
      <c r="G3" s="579"/>
      <c r="H3" s="579"/>
      <c r="I3" s="571"/>
    </row>
    <row r="4" spans="1:10" ht="14.25" customHeight="1" thickBot="1" x14ac:dyDescent="0.25">
      <c r="A4" s="580"/>
      <c r="B4" s="581"/>
      <c r="C4" s="581"/>
      <c r="D4" s="581"/>
      <c r="E4" s="581"/>
      <c r="F4" s="581"/>
      <c r="G4" s="581"/>
      <c r="H4" s="581"/>
      <c r="I4" s="582"/>
    </row>
    <row r="5" spans="1:10" ht="18.75" customHeight="1" x14ac:dyDescent="0.2">
      <c r="A5" s="554" t="s">
        <v>10</v>
      </c>
      <c r="B5" s="555"/>
      <c r="C5" s="555"/>
      <c r="D5" s="555"/>
      <c r="E5" s="555"/>
      <c r="F5" s="555"/>
      <c r="G5" s="555"/>
      <c r="H5" s="555"/>
      <c r="I5" s="558"/>
    </row>
    <row r="6" spans="1:10" ht="19.5" customHeight="1" thickBot="1" x14ac:dyDescent="0.25">
      <c r="A6" s="551" t="s">
        <v>11</v>
      </c>
      <c r="B6" s="552"/>
      <c r="C6" s="552"/>
      <c r="D6" s="552"/>
      <c r="E6" s="552"/>
      <c r="F6" s="552"/>
      <c r="G6" s="552"/>
      <c r="H6" s="552"/>
      <c r="I6" s="553"/>
      <c r="J6" s="2"/>
    </row>
    <row r="7" spans="1:10" ht="19.5" thickBot="1" x14ac:dyDescent="0.25">
      <c r="A7" s="192">
        <v>1</v>
      </c>
      <c r="B7" s="84" t="s">
        <v>262</v>
      </c>
      <c r="C7" s="296" t="s">
        <v>168</v>
      </c>
      <c r="D7" s="56">
        <f t="shared" ref="D7:I7" si="0">SUM(D8:D11)</f>
        <v>81</v>
      </c>
      <c r="E7" s="76">
        <f t="shared" si="0"/>
        <v>65.8</v>
      </c>
      <c r="F7" s="76">
        <f t="shared" si="0"/>
        <v>3.3400000000000003</v>
      </c>
      <c r="G7" s="76">
        <f t="shared" si="0"/>
        <v>1.89</v>
      </c>
      <c r="H7" s="76">
        <f t="shared" si="0"/>
        <v>22.67</v>
      </c>
      <c r="I7" s="8">
        <f t="shared" si="0"/>
        <v>126.91</v>
      </c>
    </row>
    <row r="8" spans="1:10" x14ac:dyDescent="0.2">
      <c r="A8" s="122"/>
      <c r="B8" s="154" t="s">
        <v>228</v>
      </c>
      <c r="C8" s="309"/>
      <c r="D8" s="103">
        <v>25</v>
      </c>
      <c r="E8" s="223">
        <v>24.8</v>
      </c>
      <c r="F8" s="99">
        <v>2.97</v>
      </c>
      <c r="G8" s="99">
        <v>0.25</v>
      </c>
      <c r="H8" s="99">
        <v>16.579999999999998</v>
      </c>
      <c r="I8" s="102">
        <v>88.36</v>
      </c>
    </row>
    <row r="9" spans="1:10" x14ac:dyDescent="0.2">
      <c r="A9" s="275"/>
      <c r="B9" s="293" t="s">
        <v>173</v>
      </c>
      <c r="C9" s="301"/>
      <c r="D9" s="104">
        <v>2</v>
      </c>
      <c r="E9" s="74">
        <v>2</v>
      </c>
      <c r="F9" s="74">
        <v>0.02</v>
      </c>
      <c r="G9" s="74">
        <v>1.64</v>
      </c>
      <c r="H9" s="74">
        <v>0.03</v>
      </c>
      <c r="I9" s="75">
        <v>13.22</v>
      </c>
      <c r="J9" s="70"/>
    </row>
    <row r="10" spans="1:10" x14ac:dyDescent="0.3">
      <c r="A10" s="122"/>
      <c r="B10" s="362" t="s">
        <v>7</v>
      </c>
      <c r="C10" s="298"/>
      <c r="D10" s="67">
        <v>4</v>
      </c>
      <c r="E10" s="71">
        <v>4</v>
      </c>
      <c r="F10" s="71">
        <v>0</v>
      </c>
      <c r="G10" s="71">
        <v>0</v>
      </c>
      <c r="H10" s="71">
        <v>3.96</v>
      </c>
      <c r="I10" s="72">
        <v>16.23</v>
      </c>
    </row>
    <row r="11" spans="1:10" ht="19.5" thickBot="1" x14ac:dyDescent="0.35">
      <c r="A11" s="275"/>
      <c r="B11" s="230" t="s">
        <v>169</v>
      </c>
      <c r="C11" s="301"/>
      <c r="D11" s="184">
        <v>50</v>
      </c>
      <c r="E11" s="41">
        <v>35</v>
      </c>
      <c r="F11" s="41">
        <v>0.35</v>
      </c>
      <c r="G11" s="41">
        <v>0</v>
      </c>
      <c r="H11" s="41">
        <v>2.1</v>
      </c>
      <c r="I11" s="42">
        <v>9.1</v>
      </c>
      <c r="J11" s="70"/>
    </row>
    <row r="12" spans="1:10" ht="19.5" thickBot="1" x14ac:dyDescent="0.25">
      <c r="A12" s="192">
        <v>2</v>
      </c>
      <c r="B12" s="363" t="s">
        <v>229</v>
      </c>
      <c r="C12" s="409" t="s">
        <v>266</v>
      </c>
      <c r="D12" s="174">
        <f>D13+D14+D15</f>
        <v>60</v>
      </c>
      <c r="E12" s="76">
        <f t="shared" ref="E12:I12" si="1">SUM(E13:E15)</f>
        <v>59.6</v>
      </c>
      <c r="F12" s="76">
        <f t="shared" si="1"/>
        <v>5.82</v>
      </c>
      <c r="G12" s="76">
        <f t="shared" si="1"/>
        <v>11.27</v>
      </c>
      <c r="H12" s="76">
        <f t="shared" si="1"/>
        <v>19.329999999999998</v>
      </c>
      <c r="I12" s="8">
        <f t="shared" si="1"/>
        <v>210.14999999999998</v>
      </c>
    </row>
    <row r="13" spans="1:10" x14ac:dyDescent="0.2">
      <c r="A13" s="480"/>
      <c r="B13" s="364" t="s">
        <v>70</v>
      </c>
      <c r="C13" s="300"/>
      <c r="D13" s="98">
        <v>40</v>
      </c>
      <c r="E13" s="77">
        <v>40</v>
      </c>
      <c r="F13" s="77">
        <v>3.24</v>
      </c>
      <c r="G13" s="77">
        <v>0.48</v>
      </c>
      <c r="H13" s="77">
        <v>19.2</v>
      </c>
      <c r="I13" s="10">
        <v>106.8</v>
      </c>
    </row>
    <row r="14" spans="1:10" x14ac:dyDescent="0.2">
      <c r="A14" s="475"/>
      <c r="B14" s="304" t="s">
        <v>246</v>
      </c>
      <c r="C14" s="298" t="s">
        <v>270</v>
      </c>
      <c r="D14" s="253">
        <v>10</v>
      </c>
      <c r="E14" s="71">
        <v>10</v>
      </c>
      <c r="F14" s="71">
        <v>0.08</v>
      </c>
      <c r="G14" s="71">
        <v>8.1999999999999993</v>
      </c>
      <c r="H14" s="71">
        <v>0.13</v>
      </c>
      <c r="I14" s="72">
        <v>66.099999999999994</v>
      </c>
    </row>
    <row r="15" spans="1:10" ht="19.5" thickBot="1" x14ac:dyDescent="0.25">
      <c r="A15" s="476"/>
      <c r="B15" s="292" t="s">
        <v>102</v>
      </c>
      <c r="C15" s="301"/>
      <c r="D15" s="259" t="s">
        <v>158</v>
      </c>
      <c r="E15" s="41">
        <v>9.6</v>
      </c>
      <c r="F15" s="41">
        <v>2.5</v>
      </c>
      <c r="G15" s="41">
        <v>2.59</v>
      </c>
      <c r="H15" s="41">
        <v>0</v>
      </c>
      <c r="I15" s="42">
        <v>37.25</v>
      </c>
      <c r="J15" s="70"/>
    </row>
    <row r="16" spans="1:10" ht="19.5" thickBot="1" x14ac:dyDescent="0.25">
      <c r="A16" s="192">
        <v>3</v>
      </c>
      <c r="B16" s="84" t="s">
        <v>132</v>
      </c>
      <c r="C16" s="296" t="s">
        <v>85</v>
      </c>
      <c r="D16" s="56">
        <f t="shared" ref="D16:I16" si="2">SUM(D17:D19)</f>
        <v>14.02</v>
      </c>
      <c r="E16" s="76">
        <f t="shared" si="2"/>
        <v>10.02</v>
      </c>
      <c r="F16" s="76">
        <f t="shared" si="2"/>
        <v>0.06</v>
      </c>
      <c r="G16" s="76">
        <f t="shared" si="2"/>
        <v>0.02</v>
      </c>
      <c r="H16" s="76">
        <f t="shared" si="2"/>
        <v>4.5</v>
      </c>
      <c r="I16" s="8">
        <f t="shared" si="2"/>
        <v>17.97</v>
      </c>
    </row>
    <row r="17" spans="1:10" x14ac:dyDescent="0.2">
      <c r="A17" s="64"/>
      <c r="B17" s="294" t="s">
        <v>123</v>
      </c>
      <c r="C17" s="300"/>
      <c r="D17" s="98">
        <v>0.02</v>
      </c>
      <c r="E17" s="77">
        <v>0.02</v>
      </c>
      <c r="F17" s="77">
        <v>0</v>
      </c>
      <c r="G17" s="77">
        <v>0</v>
      </c>
      <c r="H17" s="77">
        <v>0</v>
      </c>
      <c r="I17" s="10">
        <v>0</v>
      </c>
    </row>
    <row r="18" spans="1:10" x14ac:dyDescent="0.2">
      <c r="A18" s="64"/>
      <c r="B18" s="274" t="s">
        <v>7</v>
      </c>
      <c r="C18" s="299"/>
      <c r="D18" s="365">
        <v>4</v>
      </c>
      <c r="E18" s="74">
        <v>4</v>
      </c>
      <c r="F18" s="74">
        <v>0</v>
      </c>
      <c r="G18" s="74">
        <v>0</v>
      </c>
      <c r="H18" s="74">
        <v>3.96</v>
      </c>
      <c r="I18" s="75">
        <v>16.23</v>
      </c>
    </row>
    <row r="19" spans="1:10" ht="19.5" thickBot="1" x14ac:dyDescent="0.25">
      <c r="A19" s="64"/>
      <c r="B19" s="110" t="s">
        <v>133</v>
      </c>
      <c r="C19" s="299"/>
      <c r="D19" s="408">
        <v>10</v>
      </c>
      <c r="E19" s="407">
        <v>6</v>
      </c>
      <c r="F19" s="78">
        <v>0.06</v>
      </c>
      <c r="G19" s="78">
        <v>0.02</v>
      </c>
      <c r="H19" s="78">
        <v>0.54</v>
      </c>
      <c r="I19" s="73">
        <v>1.74</v>
      </c>
      <c r="J19" s="70"/>
    </row>
    <row r="20" spans="1:10" ht="19.5" thickBot="1" x14ac:dyDescent="0.25">
      <c r="A20" s="29"/>
      <c r="B20" s="323" t="s">
        <v>26</v>
      </c>
      <c r="C20" s="254"/>
      <c r="D20" s="323"/>
      <c r="E20" s="326"/>
      <c r="F20" s="322">
        <f>SUM(F7+F12+F16)</f>
        <v>9.2200000000000006</v>
      </c>
      <c r="G20" s="138">
        <f>SUM(G7+G12+G16)</f>
        <v>13.18</v>
      </c>
      <c r="H20" s="323">
        <f>SUM(H7+H12+H16)</f>
        <v>46.5</v>
      </c>
      <c r="I20" s="138">
        <f>SUM(I7+I12+I16)</f>
        <v>355.03</v>
      </c>
    </row>
    <row r="21" spans="1:10" ht="19.5" thickBot="1" x14ac:dyDescent="0.25">
      <c r="A21" s="15"/>
      <c r="B21" s="16"/>
      <c r="C21" s="251"/>
      <c r="D21" s="17"/>
      <c r="E21" s="17"/>
      <c r="F21" s="17"/>
      <c r="G21" s="17"/>
      <c r="H21" s="17"/>
      <c r="I21" s="18"/>
    </row>
    <row r="22" spans="1:10" ht="19.5" thickBot="1" x14ac:dyDescent="0.25">
      <c r="A22" s="562" t="s">
        <v>82</v>
      </c>
      <c r="B22" s="563"/>
      <c r="C22" s="563"/>
      <c r="D22" s="564"/>
      <c r="E22" s="564"/>
      <c r="F22" s="564"/>
      <c r="G22" s="564"/>
      <c r="H22" s="564"/>
      <c r="I22" s="565"/>
    </row>
    <row r="23" spans="1:10" ht="19.5" thickBot="1" x14ac:dyDescent="0.25">
      <c r="A23" s="206">
        <v>1</v>
      </c>
      <c r="B23" s="211" t="s">
        <v>156</v>
      </c>
      <c r="C23" s="308" t="s">
        <v>171</v>
      </c>
      <c r="D23" s="342">
        <v>200</v>
      </c>
      <c r="E23" s="329">
        <v>176</v>
      </c>
      <c r="F23" s="125">
        <v>0.7</v>
      </c>
      <c r="G23" s="7">
        <v>0</v>
      </c>
      <c r="H23" s="7">
        <v>19.89</v>
      </c>
      <c r="I23" s="20">
        <v>82.72</v>
      </c>
    </row>
    <row r="24" spans="1:10" ht="19.5" thickBot="1" x14ac:dyDescent="0.25">
      <c r="A24" s="29"/>
      <c r="B24" s="323" t="s">
        <v>93</v>
      </c>
      <c r="C24" s="254"/>
      <c r="D24" s="32"/>
      <c r="E24" s="404"/>
      <c r="F24" s="423">
        <v>0.7</v>
      </c>
      <c r="G24" s="138">
        <v>0</v>
      </c>
      <c r="H24" s="382">
        <v>19.89</v>
      </c>
      <c r="I24" s="349">
        <v>82.72</v>
      </c>
      <c r="J24" s="70"/>
    </row>
    <row r="25" spans="1:10" ht="19.5" thickBot="1" x14ac:dyDescent="0.25">
      <c r="A25" s="21"/>
      <c r="B25" s="22"/>
      <c r="C25" s="252"/>
      <c r="D25" s="23"/>
      <c r="E25" s="23"/>
      <c r="F25" s="367"/>
      <c r="G25" s="367"/>
      <c r="H25" s="367"/>
      <c r="I25" s="368"/>
    </row>
    <row r="26" spans="1:10" ht="19.5" thickBot="1" x14ac:dyDescent="0.25">
      <c r="A26" s="566" t="s">
        <v>13</v>
      </c>
      <c r="B26" s="564"/>
      <c r="C26" s="564"/>
      <c r="D26" s="564"/>
      <c r="E26" s="564"/>
      <c r="F26" s="564"/>
      <c r="G26" s="564"/>
      <c r="H26" s="564"/>
      <c r="I26" s="565"/>
    </row>
    <row r="27" spans="1:10" ht="19.5" thickBot="1" x14ac:dyDescent="0.25">
      <c r="A27" s="235">
        <v>1</v>
      </c>
      <c r="B27" s="84" t="s">
        <v>178</v>
      </c>
      <c r="C27" s="296" t="s">
        <v>113</v>
      </c>
      <c r="D27" s="56">
        <f t="shared" ref="D27:I27" si="3">SUM(D28:D28)</f>
        <v>35</v>
      </c>
      <c r="E27" s="76">
        <f t="shared" si="3"/>
        <v>26.25</v>
      </c>
      <c r="F27" s="76">
        <f t="shared" si="3"/>
        <v>0.26</v>
      </c>
      <c r="G27" s="76">
        <f t="shared" si="3"/>
        <v>0</v>
      </c>
      <c r="H27" s="97">
        <f t="shared" si="3"/>
        <v>1.58</v>
      </c>
      <c r="I27" s="8">
        <f t="shared" si="3"/>
        <v>7.88</v>
      </c>
    </row>
    <row r="28" spans="1:10" ht="19.5" thickBot="1" x14ac:dyDescent="0.25">
      <c r="A28" s="204"/>
      <c r="B28" s="370" t="s">
        <v>40</v>
      </c>
      <c r="C28" s="300"/>
      <c r="D28" s="98">
        <v>35</v>
      </c>
      <c r="E28" s="9">
        <v>26.25</v>
      </c>
      <c r="F28" s="9">
        <v>0.26</v>
      </c>
      <c r="G28" s="9">
        <v>0</v>
      </c>
      <c r="H28" s="9">
        <v>1.58</v>
      </c>
      <c r="I28" s="10">
        <v>7.88</v>
      </c>
    </row>
    <row r="29" spans="1:10" ht="19.5" thickBot="1" x14ac:dyDescent="0.25">
      <c r="A29" s="235">
        <v>2</v>
      </c>
      <c r="B29" s="84" t="s">
        <v>175</v>
      </c>
      <c r="C29" s="296" t="s">
        <v>249</v>
      </c>
      <c r="D29" s="492">
        <f t="shared" ref="D29:I29" si="4">SUM(D30:D40)</f>
        <v>151.80000000000001</v>
      </c>
      <c r="E29" s="171">
        <f t="shared" si="4"/>
        <v>116.71</v>
      </c>
      <c r="F29" s="125">
        <f t="shared" si="4"/>
        <v>10.870000000000001</v>
      </c>
      <c r="G29" s="76">
        <f t="shared" si="4"/>
        <v>4.5199999999999996</v>
      </c>
      <c r="H29" s="97">
        <f t="shared" si="4"/>
        <v>11.88</v>
      </c>
      <c r="I29" s="137">
        <f t="shared" si="4"/>
        <v>96.61999999999999</v>
      </c>
    </row>
    <row r="30" spans="1:10" x14ac:dyDescent="0.2">
      <c r="A30" s="201"/>
      <c r="B30" s="154" t="s">
        <v>53</v>
      </c>
      <c r="C30" s="309"/>
      <c r="D30" s="103">
        <v>55</v>
      </c>
      <c r="E30" s="99">
        <v>40</v>
      </c>
      <c r="F30" s="99">
        <v>10</v>
      </c>
      <c r="G30" s="99">
        <v>0.8</v>
      </c>
      <c r="H30" s="99">
        <v>0.4</v>
      </c>
      <c r="I30" s="102">
        <v>45.6</v>
      </c>
    </row>
    <row r="31" spans="1:10" x14ac:dyDescent="0.2">
      <c r="A31" s="201"/>
      <c r="B31" s="294" t="s">
        <v>16</v>
      </c>
      <c r="C31" s="300"/>
      <c r="D31" s="98">
        <v>5</v>
      </c>
      <c r="E31" s="77">
        <v>4.2</v>
      </c>
      <c r="F31" s="77">
        <v>7.0000000000000007E-2</v>
      </c>
      <c r="G31" s="77">
        <v>0.01</v>
      </c>
      <c r="H31" s="77">
        <v>3.07</v>
      </c>
      <c r="I31" s="10">
        <v>1.34</v>
      </c>
      <c r="J31" s="70"/>
    </row>
    <row r="32" spans="1:10" x14ac:dyDescent="0.2">
      <c r="A32" s="201"/>
      <c r="B32" s="293" t="s">
        <v>16</v>
      </c>
      <c r="C32" s="298"/>
      <c r="D32" s="67">
        <v>10</v>
      </c>
      <c r="E32" s="71">
        <v>8.4</v>
      </c>
      <c r="F32" s="71">
        <v>0.14000000000000001</v>
      </c>
      <c r="G32" s="71">
        <v>0.02</v>
      </c>
      <c r="H32" s="71">
        <v>6.13</v>
      </c>
      <c r="I32" s="72">
        <v>2.69</v>
      </c>
    </row>
    <row r="33" spans="1:10" x14ac:dyDescent="0.2">
      <c r="A33" s="201"/>
      <c r="B33" s="293" t="s">
        <v>14</v>
      </c>
      <c r="C33" s="298"/>
      <c r="D33" s="67">
        <v>10</v>
      </c>
      <c r="E33" s="71">
        <v>8</v>
      </c>
      <c r="F33" s="71">
        <v>0.1</v>
      </c>
      <c r="G33" s="71">
        <v>0.01</v>
      </c>
      <c r="H33" s="71">
        <v>0.56000000000000005</v>
      </c>
      <c r="I33" s="72">
        <v>3.28</v>
      </c>
    </row>
    <row r="34" spans="1:10" x14ac:dyDescent="0.2">
      <c r="A34" s="201"/>
      <c r="B34" s="293" t="s">
        <v>97</v>
      </c>
      <c r="C34" s="298"/>
      <c r="D34" s="67">
        <v>50</v>
      </c>
      <c r="E34" s="71">
        <v>35</v>
      </c>
      <c r="F34" s="71">
        <v>0.25</v>
      </c>
      <c r="G34" s="71">
        <v>7.0000000000000007E-2</v>
      </c>
      <c r="H34" s="71">
        <v>1.05</v>
      </c>
      <c r="I34" s="72">
        <v>5.6</v>
      </c>
      <c r="J34" s="70"/>
    </row>
    <row r="35" spans="1:10" x14ac:dyDescent="0.2">
      <c r="A35" s="201"/>
      <c r="B35" s="293" t="s">
        <v>227</v>
      </c>
      <c r="C35" s="298"/>
      <c r="D35" s="67">
        <v>10</v>
      </c>
      <c r="E35" s="71">
        <v>10</v>
      </c>
      <c r="F35" s="71">
        <v>0.1</v>
      </c>
      <c r="G35" s="71">
        <v>0.04</v>
      </c>
      <c r="H35" s="71">
        <v>0.3</v>
      </c>
      <c r="I35" s="72">
        <v>1.9</v>
      </c>
    </row>
    <row r="36" spans="1:10" x14ac:dyDescent="0.2">
      <c r="A36" s="201"/>
      <c r="B36" s="293" t="s">
        <v>79</v>
      </c>
      <c r="C36" s="298"/>
      <c r="D36" s="67">
        <v>2</v>
      </c>
      <c r="E36" s="71">
        <v>2</v>
      </c>
      <c r="F36" s="71">
        <v>0</v>
      </c>
      <c r="G36" s="71">
        <v>2</v>
      </c>
      <c r="H36" s="71">
        <v>0</v>
      </c>
      <c r="I36" s="72">
        <v>18</v>
      </c>
    </row>
    <row r="37" spans="1:10" x14ac:dyDescent="0.2">
      <c r="A37" s="201"/>
      <c r="B37" s="304" t="s">
        <v>246</v>
      </c>
      <c r="C37" s="298"/>
      <c r="D37" s="67">
        <v>1</v>
      </c>
      <c r="E37" s="71">
        <v>1</v>
      </c>
      <c r="F37" s="71">
        <v>0.01</v>
      </c>
      <c r="G37" s="71">
        <v>0.82</v>
      </c>
      <c r="H37" s="71">
        <v>0.01</v>
      </c>
      <c r="I37" s="72">
        <v>6.61</v>
      </c>
      <c r="J37" s="70"/>
    </row>
    <row r="38" spans="1:10" x14ac:dyDescent="0.2">
      <c r="A38" s="201"/>
      <c r="B38" s="304" t="s">
        <v>96</v>
      </c>
      <c r="C38" s="298"/>
      <c r="D38" s="67">
        <v>3</v>
      </c>
      <c r="E38" s="71">
        <v>2.31</v>
      </c>
      <c r="F38" s="71">
        <v>0.06</v>
      </c>
      <c r="G38" s="71">
        <v>0</v>
      </c>
      <c r="H38" s="71">
        <v>0.2</v>
      </c>
      <c r="I38" s="72">
        <v>0.8</v>
      </c>
      <c r="J38" s="70"/>
    </row>
    <row r="39" spans="1:10" x14ac:dyDescent="0.2">
      <c r="A39" s="201"/>
      <c r="B39" s="343" t="s">
        <v>252</v>
      </c>
      <c r="C39" s="374"/>
      <c r="D39" s="372">
        <v>0.8</v>
      </c>
      <c r="E39" s="25">
        <v>0.8</v>
      </c>
      <c r="F39" s="25">
        <v>0</v>
      </c>
      <c r="G39" s="25">
        <v>0</v>
      </c>
      <c r="H39" s="25">
        <v>0</v>
      </c>
      <c r="I39" s="26">
        <v>0</v>
      </c>
      <c r="J39" s="3"/>
    </row>
    <row r="40" spans="1:10" ht="19.5" thickBot="1" x14ac:dyDescent="0.25">
      <c r="A40" s="202"/>
      <c r="B40" s="280" t="s">
        <v>251</v>
      </c>
      <c r="C40" s="375"/>
      <c r="D40" s="373">
        <v>5</v>
      </c>
      <c r="E40" s="228">
        <v>5</v>
      </c>
      <c r="F40" s="228">
        <v>0.14000000000000001</v>
      </c>
      <c r="G40" s="228">
        <v>0.75</v>
      </c>
      <c r="H40" s="228">
        <v>0.16</v>
      </c>
      <c r="I40" s="229">
        <v>10.8</v>
      </c>
      <c r="J40" s="3"/>
    </row>
    <row r="41" spans="1:10" ht="19.5" thickBot="1" x14ac:dyDescent="0.25">
      <c r="A41" s="187">
        <v>3</v>
      </c>
      <c r="B41" s="84" t="s">
        <v>179</v>
      </c>
      <c r="C41" s="409" t="s">
        <v>269</v>
      </c>
      <c r="D41" s="56">
        <f t="shared" ref="D41:I41" si="5">SUM(D42:D45)</f>
        <v>112.4</v>
      </c>
      <c r="E41" s="171">
        <f t="shared" si="5"/>
        <v>90.800000000000011</v>
      </c>
      <c r="F41" s="76">
        <f t="shared" si="5"/>
        <v>20.14</v>
      </c>
      <c r="G41" s="76">
        <f t="shared" si="5"/>
        <v>3.62</v>
      </c>
      <c r="H41" s="76">
        <f t="shared" si="5"/>
        <v>6.93</v>
      </c>
      <c r="I41" s="8">
        <f t="shared" si="5"/>
        <v>111.89</v>
      </c>
    </row>
    <row r="42" spans="1:10" x14ac:dyDescent="0.2">
      <c r="A42" s="27"/>
      <c r="B42" s="154" t="s">
        <v>53</v>
      </c>
      <c r="C42" s="309"/>
      <c r="D42" s="103">
        <v>100</v>
      </c>
      <c r="E42" s="99">
        <v>80</v>
      </c>
      <c r="F42" s="99">
        <v>20</v>
      </c>
      <c r="G42" s="99">
        <v>1.6</v>
      </c>
      <c r="H42" s="99">
        <v>0.8</v>
      </c>
      <c r="I42" s="102">
        <v>91.2</v>
      </c>
    </row>
    <row r="43" spans="1:10" x14ac:dyDescent="0.2">
      <c r="A43" s="27"/>
      <c r="B43" s="293" t="s">
        <v>16</v>
      </c>
      <c r="C43" s="298"/>
      <c r="D43" s="67">
        <v>10</v>
      </c>
      <c r="E43" s="71">
        <v>8.4</v>
      </c>
      <c r="F43" s="71">
        <v>0.14000000000000001</v>
      </c>
      <c r="G43" s="71">
        <v>0.02</v>
      </c>
      <c r="H43" s="71">
        <v>6.13</v>
      </c>
      <c r="I43" s="72">
        <v>2.69</v>
      </c>
    </row>
    <row r="44" spans="1:10" x14ac:dyDescent="0.2">
      <c r="A44" s="27"/>
      <c r="B44" s="293" t="s">
        <v>79</v>
      </c>
      <c r="C44" s="298"/>
      <c r="D44" s="67">
        <v>2</v>
      </c>
      <c r="E44" s="71">
        <v>2</v>
      </c>
      <c r="F44" s="71">
        <v>0</v>
      </c>
      <c r="G44" s="71">
        <v>2</v>
      </c>
      <c r="H44" s="71">
        <v>0</v>
      </c>
      <c r="I44" s="72">
        <v>18</v>
      </c>
    </row>
    <row r="45" spans="1:10" ht="19.5" thickBot="1" x14ac:dyDescent="0.25">
      <c r="A45" s="27"/>
      <c r="B45" s="290" t="s">
        <v>252</v>
      </c>
      <c r="C45" s="302"/>
      <c r="D45" s="287">
        <v>0.4</v>
      </c>
      <c r="E45" s="78">
        <v>0.4</v>
      </c>
      <c r="F45" s="78">
        <v>0</v>
      </c>
      <c r="G45" s="78">
        <v>0</v>
      </c>
      <c r="H45" s="78">
        <v>0</v>
      </c>
      <c r="I45" s="73">
        <v>0</v>
      </c>
    </row>
    <row r="46" spans="1:10" ht="19.5" thickBot="1" x14ac:dyDescent="0.25">
      <c r="A46" s="187">
        <v>4</v>
      </c>
      <c r="B46" s="281" t="s">
        <v>194</v>
      </c>
      <c r="C46" s="530" t="s">
        <v>109</v>
      </c>
      <c r="D46" s="496">
        <f t="shared" ref="D46:I46" si="6">SUM(D47:D50)</f>
        <v>172.4</v>
      </c>
      <c r="E46" s="361">
        <f t="shared" si="6"/>
        <v>155.70000000000002</v>
      </c>
      <c r="F46" s="279">
        <f t="shared" si="6"/>
        <v>3.02</v>
      </c>
      <c r="G46" s="279">
        <f t="shared" si="6"/>
        <v>2.2999999999999998</v>
      </c>
      <c r="H46" s="279">
        <f t="shared" si="6"/>
        <v>20.04</v>
      </c>
      <c r="I46" s="135">
        <f t="shared" si="6"/>
        <v>68.430000000000007</v>
      </c>
      <c r="J46" s="70"/>
    </row>
    <row r="47" spans="1:10" x14ac:dyDescent="0.2">
      <c r="A47" s="277"/>
      <c r="B47" s="154" t="s">
        <v>247</v>
      </c>
      <c r="C47" s="309"/>
      <c r="D47" s="103">
        <v>150</v>
      </c>
      <c r="E47" s="99">
        <v>136.5</v>
      </c>
      <c r="F47" s="99">
        <v>2.73</v>
      </c>
      <c r="G47" s="99">
        <v>0.27</v>
      </c>
      <c r="H47" s="99">
        <v>7.78</v>
      </c>
      <c r="I47" s="102">
        <v>45.05</v>
      </c>
      <c r="J47" s="70"/>
    </row>
    <row r="48" spans="1:10" x14ac:dyDescent="0.2">
      <c r="A48" s="277"/>
      <c r="B48" s="106" t="s">
        <v>16</v>
      </c>
      <c r="C48" s="298"/>
      <c r="D48" s="67">
        <v>20</v>
      </c>
      <c r="E48" s="71">
        <v>16.8</v>
      </c>
      <c r="F48" s="71">
        <v>0.28999999999999998</v>
      </c>
      <c r="G48" s="71">
        <v>0.03</v>
      </c>
      <c r="H48" s="71">
        <v>12.26</v>
      </c>
      <c r="I48" s="72">
        <v>5.38</v>
      </c>
      <c r="J48" s="70"/>
    </row>
    <row r="49" spans="1:10" x14ac:dyDescent="0.2">
      <c r="A49" s="277"/>
      <c r="B49" s="293" t="s">
        <v>79</v>
      </c>
      <c r="C49" s="298"/>
      <c r="D49" s="67">
        <v>2</v>
      </c>
      <c r="E49" s="71">
        <v>2</v>
      </c>
      <c r="F49" s="71">
        <v>0</v>
      </c>
      <c r="G49" s="71">
        <v>2</v>
      </c>
      <c r="H49" s="71">
        <v>0</v>
      </c>
      <c r="I49" s="72">
        <v>18</v>
      </c>
      <c r="J49" s="70"/>
    </row>
    <row r="50" spans="1:10" ht="19.5" thickBot="1" x14ac:dyDescent="0.25">
      <c r="A50" s="277"/>
      <c r="B50" s="280" t="s">
        <v>252</v>
      </c>
      <c r="C50" s="311"/>
      <c r="D50" s="181">
        <v>0.4</v>
      </c>
      <c r="E50" s="79">
        <v>0.4</v>
      </c>
      <c r="F50" s="79">
        <v>0</v>
      </c>
      <c r="G50" s="79">
        <v>0</v>
      </c>
      <c r="H50" s="79">
        <v>0</v>
      </c>
      <c r="I50" s="278">
        <v>0</v>
      </c>
      <c r="J50" s="70"/>
    </row>
    <row r="51" spans="1:10" ht="19.5" thickBot="1" x14ac:dyDescent="0.25">
      <c r="A51" s="189">
        <v>5</v>
      </c>
      <c r="B51" s="84" t="s">
        <v>127</v>
      </c>
      <c r="C51" s="296" t="s">
        <v>187</v>
      </c>
      <c r="D51" s="56">
        <f>SUM(D52:D53)</f>
        <v>13</v>
      </c>
      <c r="E51" s="76">
        <f>E52+E53</f>
        <v>13</v>
      </c>
      <c r="F51" s="76">
        <f>F52+F53</f>
        <v>0.17</v>
      </c>
      <c r="G51" s="76">
        <f>SUM(G52+G53)</f>
        <v>0.27</v>
      </c>
      <c r="H51" s="76">
        <f>SUM(H52+H53)</f>
        <v>11.270000000000001</v>
      </c>
      <c r="I51" s="20">
        <f>SUM(I52+I53)</f>
        <v>47.97</v>
      </c>
      <c r="J51" s="70"/>
    </row>
    <row r="52" spans="1:10" x14ac:dyDescent="0.2">
      <c r="A52" s="146"/>
      <c r="B52" s="292" t="s">
        <v>55</v>
      </c>
      <c r="C52" s="297"/>
      <c r="D52" s="184">
        <v>10</v>
      </c>
      <c r="E52" s="41">
        <v>10</v>
      </c>
      <c r="F52" s="41">
        <v>0.17</v>
      </c>
      <c r="G52" s="41">
        <v>0.27</v>
      </c>
      <c r="H52" s="41">
        <v>8.3000000000000007</v>
      </c>
      <c r="I52" s="42">
        <v>35.799999999999997</v>
      </c>
      <c r="J52" s="70"/>
    </row>
    <row r="53" spans="1:10" ht="19.5" thickBot="1" x14ac:dyDescent="0.25">
      <c r="A53" s="476"/>
      <c r="B53" s="338" t="s">
        <v>7</v>
      </c>
      <c r="C53" s="335"/>
      <c r="D53" s="158">
        <v>3</v>
      </c>
      <c r="E53" s="78">
        <v>3</v>
      </c>
      <c r="F53" s="78">
        <v>0</v>
      </c>
      <c r="G53" s="78">
        <v>0</v>
      </c>
      <c r="H53" s="78">
        <v>2.97</v>
      </c>
      <c r="I53" s="73">
        <v>12.17</v>
      </c>
    </row>
    <row r="54" spans="1:10" ht="19.5" thickBot="1" x14ac:dyDescent="0.25">
      <c r="A54" s="190">
        <v>6</v>
      </c>
      <c r="B54" s="403" t="s">
        <v>76</v>
      </c>
      <c r="C54" s="308" t="s">
        <v>111</v>
      </c>
      <c r="D54" s="342">
        <v>33</v>
      </c>
      <c r="E54" s="329">
        <v>33</v>
      </c>
      <c r="F54" s="76">
        <v>2.97</v>
      </c>
      <c r="G54" s="76">
        <v>0.99</v>
      </c>
      <c r="H54" s="76">
        <v>15.84</v>
      </c>
      <c r="I54" s="20">
        <v>85.14</v>
      </c>
    </row>
    <row r="55" spans="1:10" ht="19.5" thickBot="1" x14ac:dyDescent="0.25">
      <c r="A55" s="29"/>
      <c r="B55" s="323" t="s">
        <v>27</v>
      </c>
      <c r="C55" s="217"/>
      <c r="D55" s="323"/>
      <c r="E55" s="326"/>
      <c r="F55" s="138">
        <f>F27+F29+F41+F46+F51+F54</f>
        <v>37.430000000000007</v>
      </c>
      <c r="G55" s="323">
        <f>G27+G29+G41+G46+G51+G54</f>
        <v>11.700000000000001</v>
      </c>
      <c r="H55" s="138">
        <f>H27+H29+H41+H46+H51+H54</f>
        <v>67.540000000000006</v>
      </c>
      <c r="I55" s="399">
        <f>I27+I29+I41+I46+I51+I54</f>
        <v>417.92999999999995</v>
      </c>
    </row>
    <row r="56" spans="1:10" ht="19.5" thickBot="1" x14ac:dyDescent="0.25">
      <c r="A56" s="15"/>
      <c r="B56" s="31"/>
      <c r="C56" s="251"/>
      <c r="D56" s="17"/>
      <c r="E56" s="17"/>
      <c r="F56" s="17"/>
      <c r="G56" s="17"/>
      <c r="H56" s="17"/>
      <c r="I56" s="18"/>
    </row>
    <row r="57" spans="1:10" ht="19.5" thickBot="1" x14ac:dyDescent="0.25">
      <c r="A57" s="537" t="s">
        <v>230</v>
      </c>
      <c r="B57" s="549"/>
      <c r="C57" s="549"/>
      <c r="D57" s="549"/>
      <c r="E57" s="549"/>
      <c r="F57" s="549"/>
      <c r="G57" s="549"/>
      <c r="H57" s="549"/>
      <c r="I57" s="550"/>
    </row>
    <row r="58" spans="1:10" ht="19.5" thickBot="1" x14ac:dyDescent="0.25">
      <c r="A58" s="187">
        <v>1</v>
      </c>
      <c r="B58" s="84" t="s">
        <v>200</v>
      </c>
      <c r="C58" s="409" t="s">
        <v>212</v>
      </c>
      <c r="D58" s="495">
        <f t="shared" ref="D58:I58" si="7">SUM(D59:D65)</f>
        <v>137</v>
      </c>
      <c r="E58" s="203">
        <f t="shared" si="7"/>
        <v>134.99</v>
      </c>
      <c r="F58" s="288">
        <f t="shared" si="7"/>
        <v>18.57</v>
      </c>
      <c r="G58" s="125">
        <f t="shared" si="7"/>
        <v>14.020000000000001</v>
      </c>
      <c r="H58" s="125">
        <f t="shared" si="7"/>
        <v>13.7</v>
      </c>
      <c r="I58" s="289">
        <f t="shared" si="7"/>
        <v>303.26000000000005</v>
      </c>
      <c r="J58" s="70"/>
    </row>
    <row r="59" spans="1:10" x14ac:dyDescent="0.2">
      <c r="A59" s="206"/>
      <c r="B59" s="353" t="s">
        <v>83</v>
      </c>
      <c r="C59" s="309"/>
      <c r="D59" s="103">
        <v>100</v>
      </c>
      <c r="E59" s="99">
        <v>100</v>
      </c>
      <c r="F59" s="99">
        <v>16</v>
      </c>
      <c r="G59" s="99">
        <v>9</v>
      </c>
      <c r="H59" s="99">
        <v>1</v>
      </c>
      <c r="I59" s="102">
        <v>201</v>
      </c>
      <c r="J59" s="70"/>
    </row>
    <row r="60" spans="1:10" x14ac:dyDescent="0.2">
      <c r="A60" s="455"/>
      <c r="B60" s="293" t="s">
        <v>25</v>
      </c>
      <c r="C60" s="298"/>
      <c r="D60" s="67">
        <v>15</v>
      </c>
      <c r="E60" s="152">
        <v>13.05</v>
      </c>
      <c r="F60" s="71">
        <v>1.7</v>
      </c>
      <c r="G60" s="71">
        <v>1.31</v>
      </c>
      <c r="H60" s="71">
        <v>0.13</v>
      </c>
      <c r="I60" s="72">
        <v>18.66</v>
      </c>
      <c r="J60" s="70"/>
    </row>
    <row r="61" spans="1:10" x14ac:dyDescent="0.2">
      <c r="A61" s="455"/>
      <c r="B61" s="304" t="s">
        <v>67</v>
      </c>
      <c r="C61" s="298"/>
      <c r="D61" s="67">
        <v>6</v>
      </c>
      <c r="E61" s="71">
        <v>5.94</v>
      </c>
      <c r="F61" s="71">
        <v>0.71</v>
      </c>
      <c r="G61" s="71">
        <v>0.06</v>
      </c>
      <c r="H61" s="71">
        <v>3.98</v>
      </c>
      <c r="I61" s="72">
        <v>21.21</v>
      </c>
      <c r="J61" s="70"/>
    </row>
    <row r="62" spans="1:10" x14ac:dyDescent="0.2">
      <c r="A62" s="455"/>
      <c r="B62" s="304" t="s">
        <v>7</v>
      </c>
      <c r="C62" s="299"/>
      <c r="D62" s="67">
        <v>2</v>
      </c>
      <c r="E62" s="71">
        <v>2</v>
      </c>
      <c r="F62" s="71">
        <v>0</v>
      </c>
      <c r="G62" s="71">
        <v>0</v>
      </c>
      <c r="H62" s="71">
        <v>1.98</v>
      </c>
      <c r="I62" s="72">
        <v>8.1199999999999992</v>
      </c>
      <c r="J62" s="70"/>
    </row>
    <row r="63" spans="1:10" x14ac:dyDescent="0.2">
      <c r="A63" s="455"/>
      <c r="B63" s="304" t="s">
        <v>69</v>
      </c>
      <c r="C63" s="299"/>
      <c r="D63" s="67">
        <v>2</v>
      </c>
      <c r="E63" s="71">
        <v>2</v>
      </c>
      <c r="F63" s="71">
        <v>0.02</v>
      </c>
      <c r="G63" s="71">
        <v>1.64</v>
      </c>
      <c r="H63" s="71">
        <v>0.03</v>
      </c>
      <c r="I63" s="72">
        <v>13.22</v>
      </c>
      <c r="J63" s="70"/>
    </row>
    <row r="64" spans="1:10" x14ac:dyDescent="0.2">
      <c r="A64" s="455"/>
      <c r="B64" s="343" t="s">
        <v>79</v>
      </c>
      <c r="C64" s="299"/>
      <c r="D64" s="67">
        <v>2</v>
      </c>
      <c r="E64" s="71">
        <v>2</v>
      </c>
      <c r="F64" s="71">
        <v>0</v>
      </c>
      <c r="G64" s="71">
        <v>2</v>
      </c>
      <c r="H64" s="71">
        <v>0</v>
      </c>
      <c r="I64" s="72">
        <v>18</v>
      </c>
      <c r="J64" s="70"/>
    </row>
    <row r="65" spans="1:10" ht="19.5" thickBot="1" x14ac:dyDescent="0.25">
      <c r="A65" s="199"/>
      <c r="B65" s="290" t="s">
        <v>128</v>
      </c>
      <c r="C65" s="302"/>
      <c r="D65" s="287">
        <v>10</v>
      </c>
      <c r="E65" s="78">
        <v>10</v>
      </c>
      <c r="F65" s="78">
        <v>0.14000000000000001</v>
      </c>
      <c r="G65" s="78">
        <v>0.01</v>
      </c>
      <c r="H65" s="78">
        <v>6.58</v>
      </c>
      <c r="I65" s="73">
        <v>23.05</v>
      </c>
      <c r="J65" s="70"/>
    </row>
    <row r="66" spans="1:10" ht="19.5" thickBot="1" x14ac:dyDescent="0.25">
      <c r="A66" s="187">
        <v>2</v>
      </c>
      <c r="B66" s="66" t="s">
        <v>60</v>
      </c>
      <c r="C66" s="296" t="s">
        <v>85</v>
      </c>
      <c r="D66" s="56">
        <v>200</v>
      </c>
      <c r="E66" s="76">
        <v>200</v>
      </c>
      <c r="F66" s="76">
        <v>6</v>
      </c>
      <c r="G66" s="76">
        <v>0.1</v>
      </c>
      <c r="H66" s="76">
        <v>6</v>
      </c>
      <c r="I66" s="8">
        <v>92</v>
      </c>
    </row>
    <row r="67" spans="1:10" ht="19.5" thickBot="1" x14ac:dyDescent="0.25">
      <c r="A67" s="29"/>
      <c r="B67" s="484" t="s">
        <v>231</v>
      </c>
      <c r="C67" s="254"/>
      <c r="D67" s="323"/>
      <c r="E67" s="326"/>
      <c r="F67" s="322">
        <f>F58+F66</f>
        <v>24.57</v>
      </c>
      <c r="G67" s="227">
        <f>G58+G66</f>
        <v>14.120000000000001</v>
      </c>
      <c r="H67" s="424">
        <f>H58+H66</f>
        <v>19.7</v>
      </c>
      <c r="I67" s="138">
        <f>I58+I66</f>
        <v>395.26000000000005</v>
      </c>
    </row>
    <row r="68" spans="1:10" ht="19.5" thickBot="1" x14ac:dyDescent="0.25">
      <c r="A68" s="49"/>
      <c r="B68" s="50" t="s">
        <v>28</v>
      </c>
      <c r="C68" s="260"/>
      <c r="D68" s="50"/>
      <c r="E68" s="50"/>
      <c r="F68" s="380">
        <f>SUM(F67+F55+F23+F20)</f>
        <v>71.920000000000016</v>
      </c>
      <c r="G68" s="381">
        <f>SUM(G67+G55+G23+G20)</f>
        <v>39</v>
      </c>
      <c r="H68" s="380">
        <f>SUM(H67+H55+H23+H20)</f>
        <v>153.63</v>
      </c>
      <c r="I68" s="379">
        <f>SUM(I67+I55+I23+I20)</f>
        <v>1250.94</v>
      </c>
    </row>
    <row r="69" spans="1:10" ht="0.75" customHeight="1" thickBot="1" x14ac:dyDescent="0.25">
      <c r="A69" s="52"/>
      <c r="B69" s="57"/>
      <c r="C69" s="261"/>
      <c r="D69" s="57"/>
      <c r="E69" s="57"/>
      <c r="F69" s="57"/>
      <c r="G69" s="57"/>
      <c r="H69" s="57"/>
      <c r="I69" s="383"/>
    </row>
    <row r="70" spans="1:10" ht="19.5" thickBot="1" x14ac:dyDescent="0.25">
      <c r="A70" s="544" t="s">
        <v>19</v>
      </c>
      <c r="B70" s="545"/>
      <c r="C70" s="545"/>
      <c r="D70" s="545"/>
      <c r="E70" s="545"/>
      <c r="F70" s="545"/>
      <c r="G70" s="545"/>
      <c r="H70" s="545"/>
      <c r="I70" s="546"/>
    </row>
    <row r="71" spans="1:10" ht="19.5" thickBot="1" x14ac:dyDescent="0.25">
      <c r="A71" s="537" t="s">
        <v>11</v>
      </c>
      <c r="B71" s="538"/>
      <c r="C71" s="538"/>
      <c r="D71" s="538"/>
      <c r="E71" s="538"/>
      <c r="F71" s="538"/>
      <c r="G71" s="538"/>
      <c r="H71" s="538"/>
      <c r="I71" s="539"/>
    </row>
    <row r="72" spans="1:10" ht="19.5" thickBot="1" x14ac:dyDescent="0.25">
      <c r="A72" s="187">
        <v>1</v>
      </c>
      <c r="B72" s="84" t="s">
        <v>66</v>
      </c>
      <c r="C72" s="296" t="s">
        <v>85</v>
      </c>
      <c r="D72" s="56">
        <f t="shared" ref="D72:I72" si="8">SUM(D73:D76)</f>
        <v>176</v>
      </c>
      <c r="E72" s="171">
        <f t="shared" si="8"/>
        <v>175.8</v>
      </c>
      <c r="F72" s="125">
        <f t="shared" si="8"/>
        <v>6.8999999999999995</v>
      </c>
      <c r="G72" s="76">
        <f t="shared" si="8"/>
        <v>4.84</v>
      </c>
      <c r="H72" s="76">
        <f t="shared" si="8"/>
        <v>24.76</v>
      </c>
      <c r="I72" s="137">
        <f t="shared" si="8"/>
        <v>178.14</v>
      </c>
    </row>
    <row r="73" spans="1:10" x14ac:dyDescent="0.2">
      <c r="A73" s="108"/>
      <c r="B73" s="294" t="s">
        <v>46</v>
      </c>
      <c r="C73" s="300"/>
      <c r="D73" s="98">
        <v>20</v>
      </c>
      <c r="E73" s="77">
        <v>19.8</v>
      </c>
      <c r="F73" s="77">
        <v>2.38</v>
      </c>
      <c r="G73" s="77">
        <v>0.2</v>
      </c>
      <c r="H73" s="77">
        <v>13.27</v>
      </c>
      <c r="I73" s="10">
        <v>70.69</v>
      </c>
    </row>
    <row r="74" spans="1:10" x14ac:dyDescent="0.2">
      <c r="A74" s="111"/>
      <c r="B74" s="343" t="s">
        <v>62</v>
      </c>
      <c r="C74" s="298"/>
      <c r="D74" s="67">
        <v>150</v>
      </c>
      <c r="E74" s="71">
        <v>150</v>
      </c>
      <c r="F74" s="71">
        <v>4.5</v>
      </c>
      <c r="G74" s="71">
        <v>3</v>
      </c>
      <c r="H74" s="71">
        <v>7.5</v>
      </c>
      <c r="I74" s="72">
        <v>78</v>
      </c>
    </row>
    <row r="75" spans="1:10" x14ac:dyDescent="0.2">
      <c r="A75" s="111"/>
      <c r="B75" s="343" t="s">
        <v>246</v>
      </c>
      <c r="C75" s="298"/>
      <c r="D75" s="67">
        <v>2</v>
      </c>
      <c r="E75" s="71">
        <v>2</v>
      </c>
      <c r="F75" s="71">
        <v>0.02</v>
      </c>
      <c r="G75" s="71">
        <v>1.64</v>
      </c>
      <c r="H75" s="71">
        <v>0.03</v>
      </c>
      <c r="I75" s="72">
        <v>13.22</v>
      </c>
      <c r="J75" s="70"/>
    </row>
    <row r="76" spans="1:10" ht="19.5" thickBot="1" x14ac:dyDescent="0.25">
      <c r="A76" s="112"/>
      <c r="B76" s="293" t="s">
        <v>7</v>
      </c>
      <c r="C76" s="298"/>
      <c r="D76" s="310">
        <v>4</v>
      </c>
      <c r="E76" s="71">
        <v>4</v>
      </c>
      <c r="F76" s="71">
        <v>0</v>
      </c>
      <c r="G76" s="71">
        <v>0</v>
      </c>
      <c r="H76" s="71">
        <v>3.96</v>
      </c>
      <c r="I76" s="72">
        <v>16.23</v>
      </c>
    </row>
    <row r="77" spans="1:10" ht="19.5" thickBot="1" x14ac:dyDescent="0.25">
      <c r="A77" s="187">
        <v>2</v>
      </c>
      <c r="B77" s="84" t="s">
        <v>92</v>
      </c>
      <c r="C77" s="296" t="s">
        <v>71</v>
      </c>
      <c r="D77" s="56">
        <f t="shared" ref="D77:I77" si="9">SUM(D78:D79)</f>
        <v>50</v>
      </c>
      <c r="E77" s="76">
        <f t="shared" si="9"/>
        <v>50</v>
      </c>
      <c r="F77" s="76">
        <f t="shared" si="9"/>
        <v>3.3200000000000003</v>
      </c>
      <c r="G77" s="76">
        <f t="shared" si="9"/>
        <v>8.68</v>
      </c>
      <c r="H77" s="76">
        <f t="shared" si="9"/>
        <v>19.329999999999998</v>
      </c>
      <c r="I77" s="137">
        <f t="shared" si="9"/>
        <v>172.89999999999998</v>
      </c>
    </row>
    <row r="78" spans="1:10" x14ac:dyDescent="0.2">
      <c r="A78" s="64"/>
      <c r="B78" s="154" t="s">
        <v>78</v>
      </c>
      <c r="C78" s="309"/>
      <c r="D78" s="103">
        <v>40</v>
      </c>
      <c r="E78" s="99">
        <v>40</v>
      </c>
      <c r="F78" s="99">
        <v>3.24</v>
      </c>
      <c r="G78" s="99">
        <v>0.48</v>
      </c>
      <c r="H78" s="99">
        <v>19.2</v>
      </c>
      <c r="I78" s="102">
        <v>106.8</v>
      </c>
    </row>
    <row r="79" spans="1:10" ht="19.5" thickBot="1" x14ac:dyDescent="0.25">
      <c r="A79" s="64"/>
      <c r="B79" s="290" t="s">
        <v>246</v>
      </c>
      <c r="C79" s="302"/>
      <c r="D79" s="158">
        <v>10</v>
      </c>
      <c r="E79" s="78">
        <v>10</v>
      </c>
      <c r="F79" s="78">
        <v>0.08</v>
      </c>
      <c r="G79" s="78">
        <v>8.1999999999999993</v>
      </c>
      <c r="H79" s="78">
        <v>0.13</v>
      </c>
      <c r="I79" s="73">
        <v>66.099999999999994</v>
      </c>
    </row>
    <row r="80" spans="1:10" ht="19.5" thickBot="1" x14ac:dyDescent="0.25">
      <c r="A80" s="235">
        <v>3</v>
      </c>
      <c r="B80" s="84" t="s">
        <v>125</v>
      </c>
      <c r="C80" s="296" t="s">
        <v>85</v>
      </c>
      <c r="D80" s="56">
        <f t="shared" ref="D80:I80" si="10">SUM(D81:D83)</f>
        <v>14.02</v>
      </c>
      <c r="E80" s="76">
        <f t="shared" si="10"/>
        <v>10.02</v>
      </c>
      <c r="F80" s="76">
        <f t="shared" si="10"/>
        <v>0.06</v>
      </c>
      <c r="G80" s="76">
        <f t="shared" si="10"/>
        <v>0.02</v>
      </c>
      <c r="H80" s="97">
        <f t="shared" si="10"/>
        <v>4.5</v>
      </c>
      <c r="I80" s="138">
        <f t="shared" si="10"/>
        <v>17.97</v>
      </c>
    </row>
    <row r="81" spans="1:10" x14ac:dyDescent="0.2">
      <c r="A81" s="433"/>
      <c r="B81" s="154" t="s">
        <v>123</v>
      </c>
      <c r="C81" s="309"/>
      <c r="D81" s="103">
        <v>0.02</v>
      </c>
      <c r="E81" s="99">
        <v>0.02</v>
      </c>
      <c r="F81" s="99">
        <v>0</v>
      </c>
      <c r="G81" s="99">
        <v>0</v>
      </c>
      <c r="H81" s="99">
        <v>0</v>
      </c>
      <c r="I81" s="102">
        <v>0</v>
      </c>
    </row>
    <row r="82" spans="1:10" x14ac:dyDescent="0.2">
      <c r="A82" s="201"/>
      <c r="B82" s="274" t="s">
        <v>7</v>
      </c>
      <c r="C82" s="299"/>
      <c r="D82" s="104">
        <v>4</v>
      </c>
      <c r="E82" s="74">
        <v>4</v>
      </c>
      <c r="F82" s="74">
        <v>0</v>
      </c>
      <c r="G82" s="74">
        <v>0</v>
      </c>
      <c r="H82" s="74">
        <v>3.96</v>
      </c>
      <c r="I82" s="75">
        <v>16.23</v>
      </c>
    </row>
    <row r="83" spans="1:10" ht="19.5" thickBot="1" x14ac:dyDescent="0.25">
      <c r="A83" s="202"/>
      <c r="B83" s="109" t="s">
        <v>126</v>
      </c>
      <c r="C83" s="299"/>
      <c r="D83" s="406">
        <v>10</v>
      </c>
      <c r="E83" s="407">
        <v>6</v>
      </c>
      <c r="F83" s="78">
        <v>0.06</v>
      </c>
      <c r="G83" s="78">
        <v>0.02</v>
      </c>
      <c r="H83" s="78">
        <v>0.54</v>
      </c>
      <c r="I83" s="73">
        <v>1.74</v>
      </c>
      <c r="J83" s="70"/>
    </row>
    <row r="84" spans="1:10" ht="19.5" thickBot="1" x14ac:dyDescent="0.25">
      <c r="A84" s="320"/>
      <c r="B84" s="323" t="s">
        <v>26</v>
      </c>
      <c r="C84" s="217"/>
      <c r="D84" s="323"/>
      <c r="E84" s="326"/>
      <c r="F84" s="352">
        <f>F72+F77+F80</f>
        <v>10.28</v>
      </c>
      <c r="G84" s="138">
        <f>G72+G77+G80</f>
        <v>13.54</v>
      </c>
      <c r="H84" s="382">
        <f>H72+H77+H80</f>
        <v>48.59</v>
      </c>
      <c r="I84" s="138">
        <f>I72+I77+I80</f>
        <v>369.01</v>
      </c>
    </row>
    <row r="85" spans="1:10" ht="14.25" customHeight="1" thickBot="1" x14ac:dyDescent="0.25">
      <c r="A85" s="385"/>
      <c r="B85" s="386"/>
      <c r="C85" s="387"/>
      <c r="D85" s="386"/>
      <c r="E85" s="386"/>
      <c r="F85" s="386"/>
      <c r="G85" s="386"/>
      <c r="H85" s="386"/>
      <c r="I85" s="388"/>
      <c r="J85" s="4"/>
    </row>
    <row r="86" spans="1:10" ht="19.5" thickBot="1" x14ac:dyDescent="0.25">
      <c r="A86" s="537" t="s">
        <v>82</v>
      </c>
      <c r="B86" s="538"/>
      <c r="C86" s="538"/>
      <c r="D86" s="538"/>
      <c r="E86" s="538"/>
      <c r="F86" s="538"/>
      <c r="G86" s="538"/>
      <c r="H86" s="538"/>
      <c r="I86" s="539"/>
    </row>
    <row r="87" spans="1:10" ht="19.5" thickBot="1" x14ac:dyDescent="0.25">
      <c r="A87" s="120">
        <v>1</v>
      </c>
      <c r="B87" s="66" t="s">
        <v>155</v>
      </c>
      <c r="C87" s="390" t="s">
        <v>140</v>
      </c>
      <c r="D87" s="322">
        <v>200</v>
      </c>
      <c r="E87" s="76">
        <v>180</v>
      </c>
      <c r="F87" s="167">
        <v>0.72</v>
      </c>
      <c r="G87" s="167">
        <v>0.18</v>
      </c>
      <c r="H87" s="167">
        <v>27</v>
      </c>
      <c r="I87" s="28">
        <v>104.4</v>
      </c>
      <c r="J87" s="70"/>
    </row>
    <row r="88" spans="1:10" ht="19.5" thickBot="1" x14ac:dyDescent="0.25">
      <c r="A88" s="191"/>
      <c r="B88" s="366" t="s">
        <v>93</v>
      </c>
      <c r="C88" s="384"/>
      <c r="D88" s="366"/>
      <c r="E88" s="391"/>
      <c r="F88" s="352">
        <v>0.72</v>
      </c>
      <c r="G88" s="138">
        <v>0.18</v>
      </c>
      <c r="H88" s="382">
        <v>27</v>
      </c>
      <c r="I88" s="138">
        <v>104.4</v>
      </c>
      <c r="J88" s="70"/>
    </row>
    <row r="89" spans="1:10" ht="19.5" thickBot="1" x14ac:dyDescent="0.25">
      <c r="A89" s="130"/>
      <c r="B89" s="132"/>
      <c r="C89" s="263"/>
      <c r="D89" s="132"/>
      <c r="E89" s="132"/>
      <c r="F89" s="132"/>
      <c r="G89" s="132"/>
      <c r="H89" s="132"/>
      <c r="I89" s="345"/>
      <c r="J89" s="5"/>
    </row>
    <row r="90" spans="1:10" ht="19.5" thickBot="1" x14ac:dyDescent="0.25">
      <c r="A90" s="537" t="s">
        <v>13</v>
      </c>
      <c r="B90" s="538"/>
      <c r="C90" s="538"/>
      <c r="D90" s="538"/>
      <c r="E90" s="538"/>
      <c r="F90" s="538"/>
      <c r="G90" s="538"/>
      <c r="H90" s="538"/>
      <c r="I90" s="539"/>
    </row>
    <row r="91" spans="1:10" ht="19.5" thickBot="1" x14ac:dyDescent="0.25">
      <c r="A91" s="187">
        <v>1</v>
      </c>
      <c r="B91" s="69" t="s">
        <v>180</v>
      </c>
      <c r="C91" s="409" t="s">
        <v>163</v>
      </c>
      <c r="D91" s="56">
        <f t="shared" ref="D91:I91" si="11">SUM(D92:D95)</f>
        <v>67</v>
      </c>
      <c r="E91" s="76">
        <f t="shared" si="11"/>
        <v>57</v>
      </c>
      <c r="F91" s="76">
        <f t="shared" si="11"/>
        <v>1.4</v>
      </c>
      <c r="G91" s="76">
        <f t="shared" si="11"/>
        <v>5.52</v>
      </c>
      <c r="H91" s="76">
        <f t="shared" si="11"/>
        <v>5</v>
      </c>
      <c r="I91" s="8">
        <f t="shared" si="11"/>
        <v>70.930000000000007</v>
      </c>
    </row>
    <row r="92" spans="1:10" x14ac:dyDescent="0.2">
      <c r="A92" s="146"/>
      <c r="B92" s="303" t="s">
        <v>54</v>
      </c>
      <c r="C92" s="305"/>
      <c r="D92" s="376">
        <v>35</v>
      </c>
      <c r="E92" s="521">
        <v>28</v>
      </c>
      <c r="F92" s="99">
        <v>0.31</v>
      </c>
      <c r="G92" s="99">
        <v>0.02</v>
      </c>
      <c r="H92" s="99">
        <v>1.68</v>
      </c>
      <c r="I92" s="102">
        <v>9.84</v>
      </c>
      <c r="J92" s="70"/>
    </row>
    <row r="93" spans="1:10" x14ac:dyDescent="0.2">
      <c r="A93" s="475"/>
      <c r="B93" s="304" t="s">
        <v>72</v>
      </c>
      <c r="C93" s="306"/>
      <c r="D93" s="67">
        <v>25</v>
      </c>
      <c r="E93" s="71">
        <v>22</v>
      </c>
      <c r="F93" s="71">
        <v>0.09</v>
      </c>
      <c r="G93" s="71">
        <v>0</v>
      </c>
      <c r="H93" s="71">
        <v>2.46</v>
      </c>
      <c r="I93" s="72">
        <v>10.34</v>
      </c>
      <c r="J93" s="70"/>
    </row>
    <row r="94" spans="1:10" x14ac:dyDescent="0.2">
      <c r="A94" s="475"/>
      <c r="B94" s="276" t="s">
        <v>37</v>
      </c>
      <c r="C94" s="378"/>
      <c r="D94" s="104">
        <v>2</v>
      </c>
      <c r="E94" s="74">
        <v>2</v>
      </c>
      <c r="F94" s="74">
        <v>0</v>
      </c>
      <c r="G94" s="74">
        <v>2</v>
      </c>
      <c r="H94" s="74">
        <v>0</v>
      </c>
      <c r="I94" s="75">
        <v>18</v>
      </c>
      <c r="J94" s="70"/>
    </row>
    <row r="95" spans="1:10" ht="19.5" thickBot="1" x14ac:dyDescent="0.25">
      <c r="A95" s="476"/>
      <c r="B95" s="392" t="s">
        <v>73</v>
      </c>
      <c r="C95" s="335"/>
      <c r="D95" s="104">
        <v>5</v>
      </c>
      <c r="E95" s="74">
        <v>5</v>
      </c>
      <c r="F95" s="74">
        <v>1</v>
      </c>
      <c r="G95" s="74">
        <v>3.5</v>
      </c>
      <c r="H95" s="74">
        <v>0.86</v>
      </c>
      <c r="I95" s="75">
        <v>32.75</v>
      </c>
      <c r="J95" s="70"/>
    </row>
    <row r="96" spans="1:10" ht="19.5" thickBot="1" x14ac:dyDescent="0.25">
      <c r="A96" s="187">
        <v>2</v>
      </c>
      <c r="B96" s="84" t="s">
        <v>265</v>
      </c>
      <c r="C96" s="296" t="s">
        <v>95</v>
      </c>
      <c r="D96" s="56">
        <f t="shared" ref="D96:I96" si="12">SUM(D97:D107)</f>
        <v>191.8</v>
      </c>
      <c r="E96" s="76">
        <f t="shared" si="12"/>
        <v>154.31</v>
      </c>
      <c r="F96" s="76">
        <f t="shared" si="12"/>
        <v>2.5500000000000003</v>
      </c>
      <c r="G96" s="76">
        <f t="shared" si="12"/>
        <v>3.69</v>
      </c>
      <c r="H96" s="76">
        <f t="shared" si="12"/>
        <v>21.74</v>
      </c>
      <c r="I96" s="8">
        <f t="shared" si="12"/>
        <v>102.64</v>
      </c>
    </row>
    <row r="97" spans="1:10" x14ac:dyDescent="0.2">
      <c r="A97" s="206"/>
      <c r="B97" s="232" t="s">
        <v>106</v>
      </c>
      <c r="C97" s="309"/>
      <c r="D97" s="98">
        <v>100</v>
      </c>
      <c r="E97" s="77">
        <v>80</v>
      </c>
      <c r="F97" s="77">
        <v>1.36</v>
      </c>
      <c r="G97" s="77">
        <v>0</v>
      </c>
      <c r="H97" s="77">
        <v>8.64</v>
      </c>
      <c r="I97" s="10">
        <v>34.4</v>
      </c>
      <c r="J97" s="70"/>
    </row>
    <row r="98" spans="1:10" x14ac:dyDescent="0.2">
      <c r="A98" s="455"/>
      <c r="B98" s="232" t="s">
        <v>15</v>
      </c>
      <c r="C98" s="300"/>
      <c r="D98" s="98">
        <v>40</v>
      </c>
      <c r="E98" s="77">
        <v>28.8</v>
      </c>
      <c r="F98" s="77">
        <v>0.57999999999999996</v>
      </c>
      <c r="G98" s="77">
        <v>0.03</v>
      </c>
      <c r="H98" s="77">
        <v>5.47</v>
      </c>
      <c r="I98" s="10">
        <v>23.04</v>
      </c>
      <c r="J98" s="70"/>
    </row>
    <row r="99" spans="1:10" x14ac:dyDescent="0.2">
      <c r="A99" s="475"/>
      <c r="B99" s="340" t="s">
        <v>16</v>
      </c>
      <c r="C99" s="298"/>
      <c r="D99" s="67">
        <v>10</v>
      </c>
      <c r="E99" s="71">
        <v>8.4</v>
      </c>
      <c r="F99" s="71">
        <v>0.14000000000000001</v>
      </c>
      <c r="G99" s="71">
        <v>0.02</v>
      </c>
      <c r="H99" s="71">
        <v>6.13</v>
      </c>
      <c r="I99" s="360">
        <v>2.69</v>
      </c>
    </row>
    <row r="100" spans="1:10" x14ac:dyDescent="0.2">
      <c r="A100" s="475"/>
      <c r="B100" s="340" t="s">
        <v>14</v>
      </c>
      <c r="C100" s="298"/>
      <c r="D100" s="67">
        <v>10</v>
      </c>
      <c r="E100" s="71">
        <v>8</v>
      </c>
      <c r="F100" s="71">
        <v>0.1</v>
      </c>
      <c r="G100" s="71">
        <v>0.01</v>
      </c>
      <c r="H100" s="71">
        <v>0.56000000000000005</v>
      </c>
      <c r="I100" s="72">
        <v>3.28</v>
      </c>
    </row>
    <row r="101" spans="1:10" x14ac:dyDescent="0.2">
      <c r="A101" s="475"/>
      <c r="B101" s="340" t="s">
        <v>39</v>
      </c>
      <c r="C101" s="298"/>
      <c r="D101" s="67">
        <v>10</v>
      </c>
      <c r="E101" s="71">
        <v>10</v>
      </c>
      <c r="F101" s="71">
        <v>0.1</v>
      </c>
      <c r="G101" s="71">
        <v>0.04</v>
      </c>
      <c r="H101" s="71">
        <v>0.3</v>
      </c>
      <c r="I101" s="72">
        <v>1.9</v>
      </c>
    </row>
    <row r="102" spans="1:10" x14ac:dyDescent="0.2">
      <c r="A102" s="475"/>
      <c r="B102" s="364" t="s">
        <v>170</v>
      </c>
      <c r="C102" s="377"/>
      <c r="D102" s="98">
        <v>10</v>
      </c>
      <c r="E102" s="454">
        <v>8</v>
      </c>
      <c r="F102" s="77">
        <v>0.06</v>
      </c>
      <c r="G102" s="77">
        <v>0.02</v>
      </c>
      <c r="H102" s="77">
        <v>0.27</v>
      </c>
      <c r="I102" s="10">
        <v>1.1200000000000001</v>
      </c>
    </row>
    <row r="103" spans="1:10" x14ac:dyDescent="0.2">
      <c r="A103" s="475"/>
      <c r="B103" s="331" t="s">
        <v>17</v>
      </c>
      <c r="C103" s="298"/>
      <c r="D103" s="67">
        <v>3</v>
      </c>
      <c r="E103" s="71">
        <v>2.31</v>
      </c>
      <c r="F103" s="71">
        <v>0.06</v>
      </c>
      <c r="G103" s="71">
        <v>0</v>
      </c>
      <c r="H103" s="71">
        <v>0.2</v>
      </c>
      <c r="I103" s="72">
        <v>0.8</v>
      </c>
      <c r="J103" s="70"/>
    </row>
    <row r="104" spans="1:10" x14ac:dyDescent="0.2">
      <c r="A104" s="514"/>
      <c r="B104" s="340" t="s">
        <v>79</v>
      </c>
      <c r="C104" s="298"/>
      <c r="D104" s="67">
        <v>2</v>
      </c>
      <c r="E104" s="71">
        <v>2</v>
      </c>
      <c r="F104" s="71">
        <v>0</v>
      </c>
      <c r="G104" s="71">
        <v>2</v>
      </c>
      <c r="H104" s="71">
        <v>0</v>
      </c>
      <c r="I104" s="72">
        <v>18</v>
      </c>
      <c r="J104" s="70"/>
    </row>
    <row r="105" spans="1:10" x14ac:dyDescent="0.2">
      <c r="A105" s="475"/>
      <c r="B105" s="293" t="s">
        <v>246</v>
      </c>
      <c r="C105" s="298"/>
      <c r="D105" s="67">
        <v>1</v>
      </c>
      <c r="E105" s="71">
        <v>1</v>
      </c>
      <c r="F105" s="71">
        <v>0.01</v>
      </c>
      <c r="G105" s="71">
        <v>0.82</v>
      </c>
      <c r="H105" s="71">
        <v>0.01</v>
      </c>
      <c r="I105" s="72">
        <v>6.61</v>
      </c>
    </row>
    <row r="106" spans="1:10" x14ac:dyDescent="0.2">
      <c r="A106" s="475"/>
      <c r="B106" s="340" t="s">
        <v>252</v>
      </c>
      <c r="C106" s="298"/>
      <c r="D106" s="67">
        <v>0.8</v>
      </c>
      <c r="E106" s="71">
        <v>0.8</v>
      </c>
      <c r="F106" s="71">
        <v>0</v>
      </c>
      <c r="G106" s="71">
        <v>0</v>
      </c>
      <c r="H106" s="71">
        <v>0</v>
      </c>
      <c r="I106" s="72">
        <v>0</v>
      </c>
    </row>
    <row r="107" spans="1:10" ht="19.5" thickBot="1" x14ac:dyDescent="0.25">
      <c r="A107" s="476"/>
      <c r="B107" s="280" t="s">
        <v>251</v>
      </c>
      <c r="C107" s="302"/>
      <c r="D107" s="67">
        <v>5</v>
      </c>
      <c r="E107" s="71">
        <v>5</v>
      </c>
      <c r="F107" s="71">
        <v>0.14000000000000001</v>
      </c>
      <c r="G107" s="71">
        <v>0.75</v>
      </c>
      <c r="H107" s="71">
        <v>0.16</v>
      </c>
      <c r="I107" s="72">
        <v>10.8</v>
      </c>
    </row>
    <row r="108" spans="1:10" ht="19.5" thickBot="1" x14ac:dyDescent="0.25">
      <c r="A108" s="187">
        <v>3</v>
      </c>
      <c r="B108" s="84" t="s">
        <v>129</v>
      </c>
      <c r="C108" s="409" t="s">
        <v>189</v>
      </c>
      <c r="D108" s="56">
        <f t="shared" ref="D108:I108" si="13">SUM(D109:D117)</f>
        <v>180.4</v>
      </c>
      <c r="E108" s="76">
        <f t="shared" si="13"/>
        <v>124.40000000000002</v>
      </c>
      <c r="F108" s="76">
        <f t="shared" si="13"/>
        <v>13.040000000000001</v>
      </c>
      <c r="G108" s="76">
        <f t="shared" si="13"/>
        <v>4.82</v>
      </c>
      <c r="H108" s="76">
        <f t="shared" si="13"/>
        <v>12.719999999999999</v>
      </c>
      <c r="I108" s="8">
        <f t="shared" si="13"/>
        <v>111.10999999999999</v>
      </c>
    </row>
    <row r="109" spans="1:10" x14ac:dyDescent="0.2">
      <c r="A109" s="146"/>
      <c r="B109" s="154" t="s">
        <v>245</v>
      </c>
      <c r="C109" s="309"/>
      <c r="D109" s="103">
        <v>120</v>
      </c>
      <c r="E109" s="99">
        <v>68.400000000000006</v>
      </c>
      <c r="F109" s="99">
        <v>11.63</v>
      </c>
      <c r="G109" s="99">
        <v>1.1599999999999999</v>
      </c>
      <c r="H109" s="99">
        <v>0</v>
      </c>
      <c r="I109" s="102">
        <v>54.04</v>
      </c>
    </row>
    <row r="110" spans="1:10" x14ac:dyDescent="0.2">
      <c r="A110" s="475"/>
      <c r="B110" s="294" t="s">
        <v>16</v>
      </c>
      <c r="C110" s="300"/>
      <c r="D110" s="98">
        <v>5</v>
      </c>
      <c r="E110" s="77">
        <v>4.2</v>
      </c>
      <c r="F110" s="77">
        <v>7.0000000000000007E-2</v>
      </c>
      <c r="G110" s="77">
        <v>0.01</v>
      </c>
      <c r="H110" s="77">
        <v>3.07</v>
      </c>
      <c r="I110" s="10">
        <v>1.34</v>
      </c>
      <c r="J110" s="70"/>
    </row>
    <row r="111" spans="1:10" x14ac:dyDescent="0.2">
      <c r="A111" s="475"/>
      <c r="B111" s="294" t="s">
        <v>79</v>
      </c>
      <c r="C111" s="298"/>
      <c r="D111" s="98">
        <v>2</v>
      </c>
      <c r="E111" s="77">
        <v>2</v>
      </c>
      <c r="F111" s="77">
        <v>0</v>
      </c>
      <c r="G111" s="77">
        <v>2</v>
      </c>
      <c r="H111" s="77">
        <v>0</v>
      </c>
      <c r="I111" s="10">
        <v>18</v>
      </c>
      <c r="J111" s="70"/>
    </row>
    <row r="112" spans="1:10" x14ac:dyDescent="0.2">
      <c r="A112" s="475"/>
      <c r="B112" s="294" t="s">
        <v>16</v>
      </c>
      <c r="C112" s="298"/>
      <c r="D112" s="98">
        <v>10</v>
      </c>
      <c r="E112" s="77">
        <v>8.4</v>
      </c>
      <c r="F112" s="77">
        <v>0.14000000000000001</v>
      </c>
      <c r="G112" s="77">
        <v>0.02</v>
      </c>
      <c r="H112" s="77">
        <v>6.13</v>
      </c>
      <c r="I112" s="10">
        <v>2.69</v>
      </c>
      <c r="J112" s="70"/>
    </row>
    <row r="113" spans="1:10" x14ac:dyDescent="0.2">
      <c r="A113" s="475"/>
      <c r="B113" s="294" t="s">
        <v>14</v>
      </c>
      <c r="C113" s="298"/>
      <c r="D113" s="98">
        <v>10</v>
      </c>
      <c r="E113" s="77">
        <v>8</v>
      </c>
      <c r="F113" s="77">
        <v>0.1</v>
      </c>
      <c r="G113" s="77">
        <v>0.01</v>
      </c>
      <c r="H113" s="77">
        <v>0.56000000000000005</v>
      </c>
      <c r="I113" s="10">
        <v>3.28</v>
      </c>
      <c r="J113" s="70"/>
    </row>
    <row r="114" spans="1:10" x14ac:dyDescent="0.2">
      <c r="A114" s="475"/>
      <c r="B114" s="294" t="s">
        <v>62</v>
      </c>
      <c r="C114" s="298"/>
      <c r="D114" s="98">
        <v>30</v>
      </c>
      <c r="E114" s="77">
        <v>30</v>
      </c>
      <c r="F114" s="77">
        <v>0.9</v>
      </c>
      <c r="G114" s="77">
        <v>0.6</v>
      </c>
      <c r="H114" s="77">
        <v>1.5</v>
      </c>
      <c r="I114" s="10">
        <v>15.6</v>
      </c>
      <c r="J114" s="70"/>
    </row>
    <row r="115" spans="1:10" x14ac:dyDescent="0.2">
      <c r="A115" s="475"/>
      <c r="B115" s="294" t="s">
        <v>159</v>
      </c>
      <c r="C115" s="298"/>
      <c r="D115" s="98">
        <v>2</v>
      </c>
      <c r="E115" s="77">
        <v>2</v>
      </c>
      <c r="F115" s="77">
        <v>0.2</v>
      </c>
      <c r="G115" s="77">
        <v>0.02</v>
      </c>
      <c r="H115" s="77">
        <v>1.46</v>
      </c>
      <c r="I115" s="10">
        <v>7.16</v>
      </c>
      <c r="J115" s="70"/>
    </row>
    <row r="116" spans="1:10" x14ac:dyDescent="0.2">
      <c r="A116" s="475"/>
      <c r="B116" s="294" t="s">
        <v>79</v>
      </c>
      <c r="C116" s="301"/>
      <c r="D116" s="98">
        <v>1</v>
      </c>
      <c r="E116" s="77">
        <v>1</v>
      </c>
      <c r="F116" s="77">
        <v>0</v>
      </c>
      <c r="G116" s="77">
        <v>1</v>
      </c>
      <c r="H116" s="77">
        <v>0</v>
      </c>
      <c r="I116" s="10">
        <v>9</v>
      </c>
      <c r="J116" s="70"/>
    </row>
    <row r="117" spans="1:10" ht="19.5" thickBot="1" x14ac:dyDescent="0.25">
      <c r="A117" s="476"/>
      <c r="B117" s="293" t="s">
        <v>252</v>
      </c>
      <c r="C117" s="302"/>
      <c r="D117" s="67">
        <v>0.4</v>
      </c>
      <c r="E117" s="71">
        <v>0.4</v>
      </c>
      <c r="F117" s="71">
        <v>0</v>
      </c>
      <c r="G117" s="71">
        <v>0</v>
      </c>
      <c r="H117" s="71">
        <v>0</v>
      </c>
      <c r="I117" s="72">
        <v>0</v>
      </c>
    </row>
    <row r="118" spans="1:10" ht="19.5" thickBot="1" x14ac:dyDescent="0.25">
      <c r="A118" s="192">
        <v>4</v>
      </c>
      <c r="B118" s="363" t="s">
        <v>141</v>
      </c>
      <c r="C118" s="296" t="s">
        <v>101</v>
      </c>
      <c r="D118" s="56">
        <f t="shared" ref="D118:I118" si="14">SUM(D119:D121)</f>
        <v>32.4</v>
      </c>
      <c r="E118" s="171">
        <f t="shared" si="14"/>
        <v>32.4</v>
      </c>
      <c r="F118" s="76">
        <f t="shared" si="14"/>
        <v>3.02</v>
      </c>
      <c r="G118" s="125">
        <f t="shared" si="14"/>
        <v>2.02</v>
      </c>
      <c r="H118" s="76">
        <f t="shared" si="14"/>
        <v>22.23</v>
      </c>
      <c r="I118" s="8">
        <f t="shared" si="14"/>
        <v>121.22</v>
      </c>
      <c r="J118" s="70"/>
    </row>
    <row r="119" spans="1:10" x14ac:dyDescent="0.2">
      <c r="A119" s="146"/>
      <c r="B119" s="412" t="s">
        <v>190</v>
      </c>
      <c r="C119" s="309"/>
      <c r="D119" s="104">
        <v>30</v>
      </c>
      <c r="E119" s="314">
        <v>30</v>
      </c>
      <c r="F119" s="74">
        <v>3</v>
      </c>
      <c r="G119" s="74">
        <v>0.38</v>
      </c>
      <c r="H119" s="74">
        <v>22.2</v>
      </c>
      <c r="I119" s="75">
        <v>108</v>
      </c>
      <c r="J119" s="70"/>
    </row>
    <row r="120" spans="1:10" x14ac:dyDescent="0.2">
      <c r="A120" s="449"/>
      <c r="B120" s="453" t="s">
        <v>69</v>
      </c>
      <c r="C120" s="301"/>
      <c r="D120" s="104">
        <v>2</v>
      </c>
      <c r="E120" s="314">
        <v>2</v>
      </c>
      <c r="F120" s="74">
        <v>0.02</v>
      </c>
      <c r="G120" s="74">
        <v>1.64</v>
      </c>
      <c r="H120" s="74">
        <v>0.03</v>
      </c>
      <c r="I120" s="75">
        <v>13.22</v>
      </c>
      <c r="J120" s="70"/>
    </row>
    <row r="121" spans="1:10" ht="19.5" thickBot="1" x14ac:dyDescent="0.25">
      <c r="A121" s="147"/>
      <c r="B121" s="413" t="s">
        <v>252</v>
      </c>
      <c r="C121" s="298"/>
      <c r="D121" s="104">
        <v>0.4</v>
      </c>
      <c r="E121" s="74">
        <v>0.4</v>
      </c>
      <c r="F121" s="74">
        <v>0</v>
      </c>
      <c r="G121" s="74">
        <v>0</v>
      </c>
      <c r="H121" s="74">
        <v>0</v>
      </c>
      <c r="I121" s="75">
        <v>0</v>
      </c>
      <c r="J121" s="70"/>
    </row>
    <row r="122" spans="1:10" ht="19.5" thickBot="1" x14ac:dyDescent="0.25">
      <c r="A122" s="187">
        <v>5</v>
      </c>
      <c r="B122" s="414" t="s">
        <v>127</v>
      </c>
      <c r="C122" s="296" t="s">
        <v>187</v>
      </c>
      <c r="D122" s="342">
        <f t="shared" ref="D122:I122" si="15">D123+D124</f>
        <v>13</v>
      </c>
      <c r="E122" s="197">
        <f t="shared" si="15"/>
        <v>13</v>
      </c>
      <c r="F122" s="197">
        <f t="shared" si="15"/>
        <v>0.17</v>
      </c>
      <c r="G122" s="197">
        <f t="shared" si="15"/>
        <v>0.27</v>
      </c>
      <c r="H122" s="207">
        <f t="shared" si="15"/>
        <v>11.270000000000001</v>
      </c>
      <c r="I122" s="8">
        <f t="shared" si="15"/>
        <v>48.07</v>
      </c>
    </row>
    <row r="123" spans="1:10" x14ac:dyDescent="0.2">
      <c r="A123" s="147"/>
      <c r="B123" s="415" t="s">
        <v>72</v>
      </c>
      <c r="C123" s="309"/>
      <c r="D123" s="103">
        <v>10</v>
      </c>
      <c r="E123" s="99">
        <v>10</v>
      </c>
      <c r="F123" s="99">
        <v>0.17</v>
      </c>
      <c r="G123" s="99">
        <v>0.27</v>
      </c>
      <c r="H123" s="99">
        <v>8.3000000000000007</v>
      </c>
      <c r="I123" s="102">
        <v>35.9</v>
      </c>
    </row>
    <row r="124" spans="1:10" ht="19.5" thickBot="1" x14ac:dyDescent="0.25">
      <c r="A124" s="148"/>
      <c r="B124" s="389" t="s">
        <v>7</v>
      </c>
      <c r="C124" s="302"/>
      <c r="D124" s="287">
        <v>3</v>
      </c>
      <c r="E124" s="74">
        <v>3</v>
      </c>
      <c r="F124" s="78">
        <v>0</v>
      </c>
      <c r="G124" s="78">
        <v>0</v>
      </c>
      <c r="H124" s="78">
        <v>2.97</v>
      </c>
      <c r="I124" s="73">
        <v>12.17</v>
      </c>
      <c r="J124" s="70"/>
    </row>
    <row r="125" spans="1:10" ht="19.5" thickBot="1" x14ac:dyDescent="0.25">
      <c r="A125" s="187">
        <v>6</v>
      </c>
      <c r="B125" s="416" t="s">
        <v>81</v>
      </c>
      <c r="C125" s="307" t="s">
        <v>111</v>
      </c>
      <c r="D125" s="393">
        <v>33</v>
      </c>
      <c r="E125" s="395">
        <v>33</v>
      </c>
      <c r="F125" s="226">
        <v>2.97</v>
      </c>
      <c r="G125" s="125">
        <v>0.99</v>
      </c>
      <c r="H125" s="226">
        <v>15.84</v>
      </c>
      <c r="I125" s="137">
        <v>85.14</v>
      </c>
    </row>
    <row r="126" spans="1:10" ht="19.5" thickBot="1" x14ac:dyDescent="0.25">
      <c r="A126" s="29"/>
      <c r="B126" s="30" t="s">
        <v>27</v>
      </c>
      <c r="C126" s="217"/>
      <c r="D126" s="30"/>
      <c r="E126" s="324"/>
      <c r="F126" s="136">
        <f>SUM(F125+F122+F118+F96++F91+F108)</f>
        <v>23.150000000000002</v>
      </c>
      <c r="G126" s="125">
        <f>SUM(G125+G122+G108+G96++G91+G118)</f>
        <v>17.309999999999999</v>
      </c>
      <c r="H126" s="226">
        <f>SUM(H125+H122+H108+H96++H91+H118)</f>
        <v>88.8</v>
      </c>
      <c r="I126" s="227">
        <f>SUM(I125+I122+I108+I96++I91+I118)</f>
        <v>539.11</v>
      </c>
      <c r="J126" s="394"/>
    </row>
    <row r="127" spans="1:10" ht="19.5" thickBot="1" x14ac:dyDescent="0.25">
      <c r="A127" s="37"/>
      <c r="B127" s="38"/>
      <c r="C127" s="257"/>
      <c r="D127" s="38"/>
      <c r="E127" s="38"/>
      <c r="F127" s="38"/>
      <c r="G127" s="38"/>
      <c r="H127" s="38"/>
      <c r="I127" s="39"/>
      <c r="J127" s="5"/>
    </row>
    <row r="128" spans="1:10" ht="19.5" thickBot="1" x14ac:dyDescent="0.25">
      <c r="A128" s="537" t="s">
        <v>232</v>
      </c>
      <c r="B128" s="538"/>
      <c r="C128" s="538"/>
      <c r="D128" s="538"/>
      <c r="E128" s="538"/>
      <c r="F128" s="538"/>
      <c r="G128" s="538"/>
      <c r="H128" s="538"/>
      <c r="I128" s="539"/>
    </row>
    <row r="129" spans="1:10" ht="19.5" thickBot="1" x14ac:dyDescent="0.25">
      <c r="A129" s="187">
        <v>1</v>
      </c>
      <c r="B129" s="84" t="s">
        <v>250</v>
      </c>
      <c r="C129" s="409" t="s">
        <v>109</v>
      </c>
      <c r="D129" s="492">
        <f t="shared" ref="D129:I129" si="16">SUM(D130:D134)</f>
        <v>197</v>
      </c>
      <c r="E129" s="171">
        <f t="shared" si="16"/>
        <v>140.9</v>
      </c>
      <c r="F129" s="76">
        <f t="shared" si="16"/>
        <v>3.3</v>
      </c>
      <c r="G129" s="76">
        <f t="shared" si="16"/>
        <v>2.09</v>
      </c>
      <c r="H129" s="125">
        <f t="shared" si="16"/>
        <v>45.75</v>
      </c>
      <c r="I129" s="125">
        <f t="shared" si="16"/>
        <v>68.570000000000007</v>
      </c>
    </row>
    <row r="130" spans="1:10" x14ac:dyDescent="0.2">
      <c r="A130" s="64"/>
      <c r="B130" s="353" t="s">
        <v>248</v>
      </c>
      <c r="C130" s="309"/>
      <c r="D130" s="376">
        <v>80</v>
      </c>
      <c r="E130" s="522">
        <v>50.4</v>
      </c>
      <c r="F130" s="99">
        <v>1.44</v>
      </c>
      <c r="G130" s="99">
        <v>0</v>
      </c>
      <c r="H130" s="99">
        <v>4.32</v>
      </c>
      <c r="I130" s="102">
        <v>24.48</v>
      </c>
    </row>
    <row r="131" spans="1:10" x14ac:dyDescent="0.2">
      <c r="A131" s="64"/>
      <c r="B131" s="293" t="s">
        <v>217</v>
      </c>
      <c r="C131" s="298"/>
      <c r="D131" s="310">
        <v>80</v>
      </c>
      <c r="E131" s="523">
        <v>56</v>
      </c>
      <c r="F131" s="71">
        <v>1.6</v>
      </c>
      <c r="G131" s="71">
        <v>0.08</v>
      </c>
      <c r="H131" s="71">
        <v>40</v>
      </c>
      <c r="I131" s="72">
        <v>20</v>
      </c>
    </row>
    <row r="132" spans="1:10" x14ac:dyDescent="0.2">
      <c r="A132" s="64"/>
      <c r="B132" s="304" t="s">
        <v>42</v>
      </c>
      <c r="C132" s="298"/>
      <c r="D132" s="67">
        <v>30</v>
      </c>
      <c r="E132" s="493">
        <v>28.5</v>
      </c>
      <c r="F132" s="71">
        <v>0.17</v>
      </c>
      <c r="G132" s="71">
        <v>0</v>
      </c>
      <c r="H132" s="71">
        <v>1.2</v>
      </c>
      <c r="I132" s="72">
        <v>5.13</v>
      </c>
    </row>
    <row r="133" spans="1:10" x14ac:dyDescent="0.2">
      <c r="A133" s="64"/>
      <c r="B133" s="304" t="s">
        <v>41</v>
      </c>
      <c r="C133" s="299"/>
      <c r="D133" s="67">
        <v>5</v>
      </c>
      <c r="E133" s="71">
        <v>4</v>
      </c>
      <c r="F133" s="71">
        <v>0.09</v>
      </c>
      <c r="G133" s="71">
        <v>0.01</v>
      </c>
      <c r="H133" s="71">
        <v>0.23</v>
      </c>
      <c r="I133" s="72">
        <v>0.96</v>
      </c>
      <c r="J133" s="70"/>
    </row>
    <row r="134" spans="1:10" ht="19.5" thickBot="1" x14ac:dyDescent="0.25">
      <c r="A134" s="64"/>
      <c r="B134" s="343" t="s">
        <v>37</v>
      </c>
      <c r="C134" s="299"/>
      <c r="D134" s="67">
        <v>2</v>
      </c>
      <c r="E134" s="71">
        <v>2</v>
      </c>
      <c r="F134" s="71">
        <v>0</v>
      </c>
      <c r="G134" s="71">
        <v>2</v>
      </c>
      <c r="H134" s="71">
        <v>0</v>
      </c>
      <c r="I134" s="72">
        <v>18</v>
      </c>
    </row>
    <row r="135" spans="1:10" ht="19.5" thickBot="1" x14ac:dyDescent="0.25">
      <c r="A135" s="488">
        <v>2</v>
      </c>
      <c r="B135" s="84" t="s">
        <v>195</v>
      </c>
      <c r="C135" s="296" t="s">
        <v>103</v>
      </c>
      <c r="D135" s="56">
        <f t="shared" ref="D135:I135" si="17">SUM(D136:D138)</f>
        <v>122</v>
      </c>
      <c r="E135" s="76">
        <f t="shared" si="17"/>
        <v>110.3</v>
      </c>
      <c r="F135" s="76">
        <f t="shared" si="17"/>
        <v>11.08</v>
      </c>
      <c r="G135" s="76">
        <f t="shared" si="17"/>
        <v>10.43</v>
      </c>
      <c r="H135" s="76">
        <f t="shared" si="17"/>
        <v>2.2800000000000002</v>
      </c>
      <c r="I135" s="20">
        <f t="shared" si="17"/>
        <v>145.67000000000002</v>
      </c>
      <c r="J135" s="70"/>
    </row>
    <row r="136" spans="1:10" x14ac:dyDescent="0.2">
      <c r="A136" s="64"/>
      <c r="B136" s="294" t="s">
        <v>25</v>
      </c>
      <c r="C136" s="300"/>
      <c r="D136" s="494">
        <v>90</v>
      </c>
      <c r="E136" s="77">
        <v>78.3</v>
      </c>
      <c r="F136" s="98">
        <v>10.18</v>
      </c>
      <c r="G136" s="77">
        <v>7.83</v>
      </c>
      <c r="H136" s="77">
        <v>0.78</v>
      </c>
      <c r="I136" s="10">
        <v>111.97</v>
      </c>
      <c r="J136" s="70"/>
    </row>
    <row r="137" spans="1:10" x14ac:dyDescent="0.2">
      <c r="A137" s="64"/>
      <c r="B137" s="293" t="s">
        <v>61</v>
      </c>
      <c r="C137" s="298"/>
      <c r="D137" s="67">
        <v>30</v>
      </c>
      <c r="E137" s="71">
        <v>30</v>
      </c>
      <c r="F137" s="67">
        <v>0.9</v>
      </c>
      <c r="G137" s="71">
        <v>0.6</v>
      </c>
      <c r="H137" s="71">
        <v>1.5</v>
      </c>
      <c r="I137" s="72">
        <v>15.7</v>
      </c>
      <c r="J137" s="70"/>
    </row>
    <row r="138" spans="1:10" ht="19.5" thickBot="1" x14ac:dyDescent="0.25">
      <c r="A138" s="64"/>
      <c r="B138" s="274" t="s">
        <v>79</v>
      </c>
      <c r="C138" s="299"/>
      <c r="D138" s="104">
        <v>2</v>
      </c>
      <c r="E138" s="74">
        <v>2</v>
      </c>
      <c r="F138" s="104">
        <v>0</v>
      </c>
      <c r="G138" s="74">
        <v>2</v>
      </c>
      <c r="H138" s="74">
        <v>0</v>
      </c>
      <c r="I138" s="75">
        <v>18</v>
      </c>
      <c r="J138" s="70"/>
    </row>
    <row r="139" spans="1:10" ht="19.5" thickBot="1" x14ac:dyDescent="0.25">
      <c r="A139" s="488">
        <v>3</v>
      </c>
      <c r="B139" s="363" t="s">
        <v>77</v>
      </c>
      <c r="C139" s="296" t="s">
        <v>112</v>
      </c>
      <c r="D139" s="56">
        <v>40</v>
      </c>
      <c r="E139" s="76">
        <v>40</v>
      </c>
      <c r="F139" s="56">
        <v>3.24</v>
      </c>
      <c r="G139" s="76">
        <v>0.48</v>
      </c>
      <c r="H139" s="125">
        <v>19.2</v>
      </c>
      <c r="I139" s="250">
        <v>106.8</v>
      </c>
      <c r="J139" s="70"/>
    </row>
    <row r="140" spans="1:10" ht="19.5" thickBot="1" x14ac:dyDescent="0.25">
      <c r="A140" s="488">
        <v>4</v>
      </c>
      <c r="B140" s="363" t="s">
        <v>75</v>
      </c>
      <c r="C140" s="296" t="s">
        <v>85</v>
      </c>
      <c r="D140" s="56">
        <f t="shared" ref="D140:I140" si="18">SUM(D141:D142)</f>
        <v>53</v>
      </c>
      <c r="E140" s="76">
        <f t="shared" si="18"/>
        <v>39</v>
      </c>
      <c r="F140" s="76">
        <f t="shared" si="18"/>
        <v>0.14000000000000001</v>
      </c>
      <c r="G140" s="76">
        <f t="shared" si="18"/>
        <v>0.04</v>
      </c>
      <c r="H140" s="76">
        <f t="shared" si="18"/>
        <v>8.370000000000001</v>
      </c>
      <c r="I140" s="20">
        <f t="shared" si="18"/>
        <v>32.69</v>
      </c>
      <c r="J140" s="70"/>
    </row>
    <row r="141" spans="1:10" x14ac:dyDescent="0.2">
      <c r="A141" s="64"/>
      <c r="B141" s="418" t="s">
        <v>110</v>
      </c>
      <c r="C141" s="336"/>
      <c r="D141" s="166">
        <v>50</v>
      </c>
      <c r="E141" s="172">
        <v>36</v>
      </c>
      <c r="F141" s="172">
        <v>0.14000000000000001</v>
      </c>
      <c r="G141" s="172">
        <v>0.04</v>
      </c>
      <c r="H141" s="172">
        <v>5.4</v>
      </c>
      <c r="I141" s="491">
        <v>20.52</v>
      </c>
      <c r="J141" s="70"/>
    </row>
    <row r="142" spans="1:10" ht="19.5" thickBot="1" x14ac:dyDescent="0.25">
      <c r="A142" s="64"/>
      <c r="B142" s="290" t="s">
        <v>7</v>
      </c>
      <c r="C142" s="302"/>
      <c r="D142" s="158">
        <v>3</v>
      </c>
      <c r="E142" s="78">
        <v>3</v>
      </c>
      <c r="F142" s="78">
        <v>0</v>
      </c>
      <c r="G142" s="78">
        <v>0</v>
      </c>
      <c r="H142" s="78">
        <v>2.97</v>
      </c>
      <c r="I142" s="73">
        <v>12.17</v>
      </c>
      <c r="J142" s="70"/>
    </row>
    <row r="143" spans="1:10" ht="21.75" customHeight="1" thickBot="1" x14ac:dyDescent="0.25">
      <c r="A143" s="183"/>
      <c r="B143" s="344" t="s">
        <v>231</v>
      </c>
      <c r="C143" s="384"/>
      <c r="D143" s="382"/>
      <c r="E143" s="382"/>
      <c r="F143" s="400">
        <f>SUM(F129+F135+F139+F140)</f>
        <v>17.759999999999998</v>
      </c>
      <c r="G143" s="382">
        <f>G129+G135+G139+G140</f>
        <v>13.04</v>
      </c>
      <c r="H143" s="401">
        <f>H129+H135+H139+H140</f>
        <v>75.600000000000009</v>
      </c>
      <c r="I143" s="402">
        <f>I129+I135+I139+I140</f>
        <v>353.73</v>
      </c>
    </row>
    <row r="144" spans="1:10" ht="19.5" thickBot="1" x14ac:dyDescent="0.25">
      <c r="A144" s="49"/>
      <c r="B144" s="50" t="s">
        <v>29</v>
      </c>
      <c r="C144" s="260"/>
      <c r="D144" s="51"/>
      <c r="E144" s="51"/>
      <c r="F144" s="396">
        <f>SUM(F84+F88+F126+F143)</f>
        <v>51.910000000000004</v>
      </c>
      <c r="G144" s="397">
        <f>SUM(G84+G88+G126+G143)</f>
        <v>44.069999999999993</v>
      </c>
      <c r="H144" s="398">
        <f>SUM(H84+H88+H126+H143)</f>
        <v>239.99</v>
      </c>
      <c r="I144" s="397">
        <f>SUM(I84+I88+I126+I143)</f>
        <v>1366.25</v>
      </c>
    </row>
    <row r="145" spans="1:10" ht="0.75" customHeight="1" thickBot="1" x14ac:dyDescent="0.25">
      <c r="A145" s="88"/>
      <c r="B145" s="89"/>
      <c r="C145" s="267"/>
      <c r="D145" s="89"/>
      <c r="E145" s="89"/>
      <c r="F145" s="89"/>
      <c r="G145" s="89"/>
      <c r="H145" s="89"/>
      <c r="I145" s="90"/>
      <c r="J145" s="2"/>
    </row>
    <row r="146" spans="1:10" ht="19.5" thickBot="1" x14ac:dyDescent="0.25">
      <c r="A146" s="544" t="s">
        <v>22</v>
      </c>
      <c r="B146" s="545"/>
      <c r="C146" s="545"/>
      <c r="D146" s="545"/>
      <c r="E146" s="545"/>
      <c r="F146" s="545"/>
      <c r="G146" s="545"/>
      <c r="H146" s="545"/>
      <c r="I146" s="546"/>
    </row>
    <row r="147" spans="1:10" ht="19.5" thickBot="1" x14ac:dyDescent="0.25">
      <c r="A147" s="537" t="s">
        <v>11</v>
      </c>
      <c r="B147" s="538"/>
      <c r="C147" s="538"/>
      <c r="D147" s="538"/>
      <c r="E147" s="538"/>
      <c r="F147" s="538"/>
      <c r="G147" s="538"/>
      <c r="H147" s="538"/>
      <c r="I147" s="539"/>
    </row>
    <row r="148" spans="1:10" ht="19.5" thickBot="1" x14ac:dyDescent="0.25">
      <c r="A148" s="187">
        <v>1</v>
      </c>
      <c r="B148" s="84" t="s">
        <v>196</v>
      </c>
      <c r="C148" s="296" t="s">
        <v>85</v>
      </c>
      <c r="D148" s="56">
        <f t="shared" ref="D148:I148" si="19">SUM(D149:D152)</f>
        <v>176</v>
      </c>
      <c r="E148" s="76">
        <f t="shared" si="19"/>
        <v>175.8</v>
      </c>
      <c r="F148" s="125">
        <f t="shared" si="19"/>
        <v>5.97</v>
      </c>
      <c r="G148" s="76">
        <f t="shared" si="19"/>
        <v>5.04</v>
      </c>
      <c r="H148" s="76">
        <f t="shared" si="19"/>
        <v>23.96</v>
      </c>
      <c r="I148" s="137">
        <f t="shared" si="19"/>
        <v>179.71999999999997</v>
      </c>
    </row>
    <row r="149" spans="1:10" x14ac:dyDescent="0.2">
      <c r="A149" s="64"/>
      <c r="B149" s="154" t="s">
        <v>137</v>
      </c>
      <c r="C149" s="309"/>
      <c r="D149" s="103">
        <v>20</v>
      </c>
      <c r="E149" s="99">
        <v>19.8</v>
      </c>
      <c r="F149" s="99">
        <v>1.45</v>
      </c>
      <c r="G149" s="99">
        <v>0.4</v>
      </c>
      <c r="H149" s="99">
        <v>12.47</v>
      </c>
      <c r="I149" s="102">
        <v>72.27</v>
      </c>
    </row>
    <row r="150" spans="1:10" x14ac:dyDescent="0.2">
      <c r="A150" s="64"/>
      <c r="B150" s="343" t="s">
        <v>63</v>
      </c>
      <c r="C150" s="298"/>
      <c r="D150" s="67">
        <v>150</v>
      </c>
      <c r="E150" s="71">
        <v>150</v>
      </c>
      <c r="F150" s="71">
        <v>4.5</v>
      </c>
      <c r="G150" s="71">
        <v>3</v>
      </c>
      <c r="H150" s="71">
        <v>7.5</v>
      </c>
      <c r="I150" s="72">
        <v>78</v>
      </c>
    </row>
    <row r="151" spans="1:10" x14ac:dyDescent="0.2">
      <c r="A151" s="64"/>
      <c r="B151" s="343" t="s">
        <v>246</v>
      </c>
      <c r="C151" s="298"/>
      <c r="D151" s="67">
        <v>2</v>
      </c>
      <c r="E151" s="71">
        <v>2</v>
      </c>
      <c r="F151" s="71">
        <v>0.02</v>
      </c>
      <c r="G151" s="71">
        <v>1.64</v>
      </c>
      <c r="H151" s="71">
        <v>0.03</v>
      </c>
      <c r="I151" s="72">
        <v>13.22</v>
      </c>
      <c r="J151" s="70"/>
    </row>
    <row r="152" spans="1:10" ht="19.5" thickBot="1" x14ac:dyDescent="0.25">
      <c r="A152" s="64"/>
      <c r="B152" s="293" t="s">
        <v>7</v>
      </c>
      <c r="C152" s="298"/>
      <c r="D152" s="310">
        <v>4</v>
      </c>
      <c r="E152" s="71">
        <v>4</v>
      </c>
      <c r="F152" s="71">
        <v>0</v>
      </c>
      <c r="G152" s="71">
        <v>0</v>
      </c>
      <c r="H152" s="71">
        <v>3.96</v>
      </c>
      <c r="I152" s="72">
        <v>16.23</v>
      </c>
    </row>
    <row r="153" spans="1:10" ht="19.5" thickBot="1" x14ac:dyDescent="0.25">
      <c r="A153" s="187">
        <v>2</v>
      </c>
      <c r="B153" s="84" t="s">
        <v>68</v>
      </c>
      <c r="C153" s="296" t="s">
        <v>113</v>
      </c>
      <c r="D153" s="56">
        <v>25</v>
      </c>
      <c r="E153" s="7">
        <v>25</v>
      </c>
      <c r="F153" s="7">
        <v>2.0499999999999998</v>
      </c>
      <c r="G153" s="7">
        <v>2.38</v>
      </c>
      <c r="H153" s="7">
        <v>18.5</v>
      </c>
      <c r="I153" s="8">
        <v>106.5</v>
      </c>
    </row>
    <row r="154" spans="1:10" ht="19.5" thickBot="1" x14ac:dyDescent="0.25">
      <c r="A154" s="190">
        <v>3</v>
      </c>
      <c r="B154" s="403" t="s">
        <v>143</v>
      </c>
      <c r="C154" s="308" t="s">
        <v>85</v>
      </c>
      <c r="D154" s="342">
        <f t="shared" ref="D154:I154" si="20">SUM(D155:D156)</f>
        <v>202</v>
      </c>
      <c r="E154" s="123">
        <f t="shared" si="20"/>
        <v>202</v>
      </c>
      <c r="F154" s="123">
        <f t="shared" si="20"/>
        <v>6.4</v>
      </c>
      <c r="G154" s="123">
        <f t="shared" si="20"/>
        <v>4.28</v>
      </c>
      <c r="H154" s="123">
        <f t="shared" si="20"/>
        <v>11.08</v>
      </c>
      <c r="I154" s="28">
        <f t="shared" si="20"/>
        <v>108.58</v>
      </c>
      <c r="J154" s="70"/>
    </row>
    <row r="155" spans="1:10" x14ac:dyDescent="0.2">
      <c r="A155" s="206"/>
      <c r="B155" s="410" t="s">
        <v>63</v>
      </c>
      <c r="C155" s="308"/>
      <c r="D155" s="103">
        <v>200</v>
      </c>
      <c r="E155" s="99">
        <v>200</v>
      </c>
      <c r="F155" s="99">
        <v>6</v>
      </c>
      <c r="G155" s="99">
        <v>4</v>
      </c>
      <c r="H155" s="99">
        <v>10</v>
      </c>
      <c r="I155" s="102">
        <v>104</v>
      </c>
      <c r="J155" s="70"/>
    </row>
    <row r="156" spans="1:10" ht="19.5" thickBot="1" x14ac:dyDescent="0.25">
      <c r="A156" s="199"/>
      <c r="B156" s="411" t="s">
        <v>153</v>
      </c>
      <c r="C156" s="335"/>
      <c r="D156" s="184">
        <v>2</v>
      </c>
      <c r="E156" s="41">
        <v>2</v>
      </c>
      <c r="F156" s="41">
        <v>0.4</v>
      </c>
      <c r="G156" s="41">
        <v>0.28000000000000003</v>
      </c>
      <c r="H156" s="41">
        <v>1.08</v>
      </c>
      <c r="I156" s="42">
        <v>4.58</v>
      </c>
      <c r="J156" s="70"/>
    </row>
    <row r="157" spans="1:10" ht="19.5" thickBot="1" x14ac:dyDescent="0.25">
      <c r="A157" s="29"/>
      <c r="B157" s="323" t="s">
        <v>26</v>
      </c>
      <c r="C157" s="254"/>
      <c r="D157" s="32"/>
      <c r="E157" s="404"/>
      <c r="F157" s="405">
        <f>SUM(F148+F153+F154)</f>
        <v>14.42</v>
      </c>
      <c r="G157" s="227">
        <f>SUM(G148+G153+G154)</f>
        <v>11.7</v>
      </c>
      <c r="H157" s="405">
        <f>SUM(H148+H153+H154)</f>
        <v>53.54</v>
      </c>
      <c r="I157" s="227">
        <f>SUM(I148+I153+I154)</f>
        <v>394.79999999999995</v>
      </c>
      <c r="J157" s="70"/>
    </row>
    <row r="158" spans="1:10" ht="19.5" thickBot="1" x14ac:dyDescent="0.25">
      <c r="A158" s="37"/>
      <c r="B158" s="38"/>
      <c r="C158" s="257"/>
      <c r="D158" s="38"/>
      <c r="E158" s="38"/>
      <c r="F158" s="38"/>
      <c r="G158" s="38"/>
      <c r="H158" s="38"/>
      <c r="I158" s="39"/>
    </row>
    <row r="159" spans="1:10" ht="19.5" thickBot="1" x14ac:dyDescent="0.25">
      <c r="A159" s="537" t="s">
        <v>82</v>
      </c>
      <c r="B159" s="538"/>
      <c r="C159" s="538"/>
      <c r="D159" s="538"/>
      <c r="E159" s="538"/>
      <c r="F159" s="538"/>
      <c r="G159" s="538"/>
      <c r="H159" s="538"/>
      <c r="I159" s="539"/>
    </row>
    <row r="160" spans="1:10" ht="19.5" thickBot="1" x14ac:dyDescent="0.25">
      <c r="A160" s="191">
        <v>1</v>
      </c>
      <c r="B160" s="119" t="s">
        <v>154</v>
      </c>
      <c r="C160" s="296" t="s">
        <v>84</v>
      </c>
      <c r="D160" s="342">
        <v>200</v>
      </c>
      <c r="E160" s="329">
        <v>174</v>
      </c>
      <c r="F160" s="76">
        <v>1.22</v>
      </c>
      <c r="G160" s="76">
        <v>0.35</v>
      </c>
      <c r="H160" s="76">
        <v>31.32</v>
      </c>
      <c r="I160" s="250">
        <v>120.06</v>
      </c>
    </row>
    <row r="161" spans="1:10" ht="19.5" thickBot="1" x14ac:dyDescent="0.25">
      <c r="A161" s="29"/>
      <c r="B161" s="323" t="s">
        <v>93</v>
      </c>
      <c r="C161" s="254"/>
      <c r="D161" s="32"/>
      <c r="E161" s="404"/>
      <c r="F161" s="140">
        <v>1.22</v>
      </c>
      <c r="G161" s="141">
        <v>0.35</v>
      </c>
      <c r="H161" s="141">
        <v>31.32</v>
      </c>
      <c r="I161" s="142">
        <v>120.06</v>
      </c>
      <c r="J161" s="70"/>
    </row>
    <row r="162" spans="1:10" ht="19.5" thickBot="1" x14ac:dyDescent="0.25">
      <c r="A162" s="37"/>
      <c r="B162" s="38"/>
      <c r="C162" s="257"/>
      <c r="D162" s="38"/>
      <c r="E162" s="38"/>
      <c r="F162" s="38"/>
      <c r="G162" s="38"/>
      <c r="H162" s="38"/>
      <c r="I162" s="39"/>
    </row>
    <row r="163" spans="1:10" ht="19.5" thickBot="1" x14ac:dyDescent="0.25">
      <c r="A163" s="531" t="s">
        <v>13</v>
      </c>
      <c r="B163" s="532"/>
      <c r="C163" s="532"/>
      <c r="D163" s="532"/>
      <c r="E163" s="532"/>
      <c r="F163" s="532"/>
      <c r="G163" s="532"/>
      <c r="H163" s="532"/>
      <c r="I163" s="533"/>
    </row>
    <row r="164" spans="1:10" ht="19.5" thickBot="1" x14ac:dyDescent="0.25">
      <c r="A164" s="187">
        <v>1</v>
      </c>
      <c r="B164" s="84" t="s">
        <v>233</v>
      </c>
      <c r="C164" s="296" t="s">
        <v>163</v>
      </c>
      <c r="D164" s="56">
        <f t="shared" ref="D164:I164" si="21">SUM(D165:D168)</f>
        <v>67</v>
      </c>
      <c r="E164" s="7">
        <f t="shared" si="21"/>
        <v>55</v>
      </c>
      <c r="F164" s="76">
        <f t="shared" si="21"/>
        <v>2.31</v>
      </c>
      <c r="G164" s="76">
        <f t="shared" si="21"/>
        <v>5.51</v>
      </c>
      <c r="H164" s="76">
        <f t="shared" si="21"/>
        <v>8.8699999999999992</v>
      </c>
      <c r="I164" s="76">
        <f t="shared" si="21"/>
        <v>82.67</v>
      </c>
    </row>
    <row r="165" spans="1:10" x14ac:dyDescent="0.2">
      <c r="A165" s="108"/>
      <c r="B165" s="232" t="s">
        <v>207</v>
      </c>
      <c r="C165" s="300"/>
      <c r="D165" s="494">
        <v>55</v>
      </c>
      <c r="E165" s="524">
        <v>44</v>
      </c>
      <c r="F165" s="9">
        <v>1.22</v>
      </c>
      <c r="G165" s="9">
        <v>0</v>
      </c>
      <c r="H165" s="9">
        <v>7.78</v>
      </c>
      <c r="I165" s="10">
        <v>30.96</v>
      </c>
    </row>
    <row r="166" spans="1:10" x14ac:dyDescent="0.2">
      <c r="A166" s="111"/>
      <c r="B166" s="340" t="s">
        <v>41</v>
      </c>
      <c r="C166" s="298"/>
      <c r="D166" s="67">
        <v>5</v>
      </c>
      <c r="E166" s="71">
        <v>4</v>
      </c>
      <c r="F166" s="74">
        <v>0.09</v>
      </c>
      <c r="G166" s="74">
        <v>0.01</v>
      </c>
      <c r="H166" s="74">
        <v>0.23</v>
      </c>
      <c r="I166" s="75">
        <v>0.96</v>
      </c>
      <c r="J166" s="70"/>
    </row>
    <row r="167" spans="1:10" x14ac:dyDescent="0.2">
      <c r="A167" s="111"/>
      <c r="B167" s="340" t="s">
        <v>37</v>
      </c>
      <c r="C167" s="298"/>
      <c r="D167" s="67">
        <v>2</v>
      </c>
      <c r="E167" s="11">
        <v>2</v>
      </c>
      <c r="F167" s="13">
        <v>0</v>
      </c>
      <c r="G167" s="13">
        <v>2</v>
      </c>
      <c r="H167" s="13">
        <v>0</v>
      </c>
      <c r="I167" s="14">
        <v>18</v>
      </c>
      <c r="J167" s="70"/>
    </row>
    <row r="168" spans="1:10" ht="19.5" thickBot="1" x14ac:dyDescent="0.25">
      <c r="A168" s="112"/>
      <c r="B168" s="340" t="s">
        <v>162</v>
      </c>
      <c r="C168" s="302"/>
      <c r="D168" s="67">
        <v>5</v>
      </c>
      <c r="E168" s="71">
        <v>5</v>
      </c>
      <c r="F168" s="74">
        <v>1</v>
      </c>
      <c r="G168" s="74">
        <v>3.5</v>
      </c>
      <c r="H168" s="74">
        <v>0.86</v>
      </c>
      <c r="I168" s="75">
        <v>32.75</v>
      </c>
      <c r="J168" s="70"/>
    </row>
    <row r="169" spans="1:10" ht="19.5" thickBot="1" x14ac:dyDescent="0.25">
      <c r="A169" s="187">
        <v>2</v>
      </c>
      <c r="B169" s="84" t="s">
        <v>203</v>
      </c>
      <c r="C169" s="296" t="s">
        <v>191</v>
      </c>
      <c r="D169" s="56">
        <f t="shared" ref="D169:I169" si="22">SUM(D170:D181)</f>
        <v>136.80000000000001</v>
      </c>
      <c r="E169" s="76">
        <f t="shared" si="22"/>
        <v>117.41000000000001</v>
      </c>
      <c r="F169" s="76">
        <f t="shared" si="22"/>
        <v>6.2199999999999989</v>
      </c>
      <c r="G169" s="76">
        <f t="shared" si="22"/>
        <v>4.09</v>
      </c>
      <c r="H169" s="76">
        <f t="shared" si="22"/>
        <v>34.11</v>
      </c>
      <c r="I169" s="137">
        <f t="shared" si="22"/>
        <v>169.84</v>
      </c>
      <c r="J169" s="70"/>
    </row>
    <row r="170" spans="1:10" x14ac:dyDescent="0.2">
      <c r="A170" s="108"/>
      <c r="B170" s="293" t="s">
        <v>134</v>
      </c>
      <c r="C170" s="305"/>
      <c r="D170" s="103">
        <v>15</v>
      </c>
      <c r="E170" s="99">
        <v>14.9</v>
      </c>
      <c r="F170" s="99">
        <v>3.28</v>
      </c>
      <c r="G170" s="99">
        <v>0.15</v>
      </c>
      <c r="H170" s="99">
        <v>8.06</v>
      </c>
      <c r="I170" s="100">
        <v>45.22</v>
      </c>
      <c r="J170" s="70"/>
    </row>
    <row r="171" spans="1:10" x14ac:dyDescent="0.2">
      <c r="A171" s="111"/>
      <c r="B171" s="340" t="s">
        <v>15</v>
      </c>
      <c r="C171" s="298"/>
      <c r="D171" s="67">
        <v>40</v>
      </c>
      <c r="E171" s="71">
        <v>28.8</v>
      </c>
      <c r="F171" s="71">
        <v>0.57999999999999996</v>
      </c>
      <c r="G171" s="71">
        <v>0.03</v>
      </c>
      <c r="H171" s="71">
        <v>5.47</v>
      </c>
      <c r="I171" s="72">
        <v>23.04</v>
      </c>
      <c r="J171" s="70"/>
    </row>
    <row r="172" spans="1:10" x14ac:dyDescent="0.2">
      <c r="A172" s="111"/>
      <c r="B172" s="340" t="s">
        <v>16</v>
      </c>
      <c r="C172" s="298"/>
      <c r="D172" s="67">
        <v>15</v>
      </c>
      <c r="E172" s="71">
        <v>12.6</v>
      </c>
      <c r="F172" s="71">
        <v>0.21</v>
      </c>
      <c r="G172" s="71">
        <v>0.03</v>
      </c>
      <c r="H172" s="71">
        <v>9.1999999999999993</v>
      </c>
      <c r="I172" s="72">
        <v>4.03</v>
      </c>
    </row>
    <row r="173" spans="1:10" x14ac:dyDescent="0.2">
      <c r="A173" s="111"/>
      <c r="B173" s="340" t="s">
        <v>14</v>
      </c>
      <c r="C173" s="298"/>
      <c r="D173" s="67">
        <v>15</v>
      </c>
      <c r="E173" s="71">
        <v>12</v>
      </c>
      <c r="F173" s="71">
        <v>0.16</v>
      </c>
      <c r="G173" s="71">
        <v>0.01</v>
      </c>
      <c r="H173" s="71">
        <v>0.84</v>
      </c>
      <c r="I173" s="72">
        <v>4.92</v>
      </c>
      <c r="J173" s="70"/>
    </row>
    <row r="174" spans="1:10" x14ac:dyDescent="0.2">
      <c r="A174" s="111"/>
      <c r="B174" s="340" t="s">
        <v>170</v>
      </c>
      <c r="C174" s="298"/>
      <c r="D174" s="67">
        <v>10</v>
      </c>
      <c r="E174" s="71">
        <v>8</v>
      </c>
      <c r="F174" s="74">
        <v>0.06</v>
      </c>
      <c r="G174" s="74">
        <v>0.02</v>
      </c>
      <c r="H174" s="74">
        <v>0.27</v>
      </c>
      <c r="I174" s="75">
        <v>1.1200000000000001</v>
      </c>
      <c r="J174" s="70"/>
    </row>
    <row r="175" spans="1:10" x14ac:dyDescent="0.2">
      <c r="A175" s="559"/>
      <c r="B175" s="293" t="s">
        <v>39</v>
      </c>
      <c r="C175" s="298"/>
      <c r="D175" s="67">
        <v>10</v>
      </c>
      <c r="E175" s="71">
        <v>10</v>
      </c>
      <c r="F175" s="71">
        <v>0.1</v>
      </c>
      <c r="G175" s="71">
        <v>0.04</v>
      </c>
      <c r="H175" s="71">
        <v>0.3</v>
      </c>
      <c r="I175" s="72">
        <v>1.9</v>
      </c>
      <c r="J175" s="70"/>
    </row>
    <row r="176" spans="1:10" x14ac:dyDescent="0.2">
      <c r="A176" s="559"/>
      <c r="B176" s="417" t="s">
        <v>38</v>
      </c>
      <c r="C176" s="298"/>
      <c r="D176" s="67">
        <v>2</v>
      </c>
      <c r="E176" s="71">
        <v>2</v>
      </c>
      <c r="F176" s="71">
        <v>0</v>
      </c>
      <c r="G176" s="71">
        <v>2</v>
      </c>
      <c r="H176" s="71">
        <v>0</v>
      </c>
      <c r="I176" s="72">
        <v>18</v>
      </c>
    </row>
    <row r="177" spans="1:10" x14ac:dyDescent="0.2">
      <c r="A177" s="559"/>
      <c r="B177" s="340" t="s">
        <v>246</v>
      </c>
      <c r="C177" s="299"/>
      <c r="D177" s="104">
        <v>1</v>
      </c>
      <c r="E177" s="71">
        <v>1</v>
      </c>
      <c r="F177" s="71">
        <v>0.01</v>
      </c>
      <c r="G177" s="71">
        <v>0.82</v>
      </c>
      <c r="H177" s="71">
        <v>0.01</v>
      </c>
      <c r="I177" s="72">
        <v>6.61</v>
      </c>
      <c r="J177" s="70"/>
    </row>
    <row r="178" spans="1:10" x14ac:dyDescent="0.2">
      <c r="A178" s="559"/>
      <c r="B178" s="340" t="s">
        <v>96</v>
      </c>
      <c r="C178" s="299"/>
      <c r="D178" s="67">
        <v>3</v>
      </c>
      <c r="E178" s="71">
        <v>2.31</v>
      </c>
      <c r="F178" s="74">
        <v>0.06</v>
      </c>
      <c r="G178" s="74">
        <v>0</v>
      </c>
      <c r="H178" s="74">
        <v>0.2</v>
      </c>
      <c r="I178" s="75">
        <v>0.8</v>
      </c>
      <c r="J178" s="70"/>
    </row>
    <row r="179" spans="1:10" x14ac:dyDescent="0.2">
      <c r="A179" s="559"/>
      <c r="B179" s="106" t="s">
        <v>251</v>
      </c>
      <c r="C179" s="299"/>
      <c r="D179" s="104">
        <v>5</v>
      </c>
      <c r="E179" s="71">
        <v>5</v>
      </c>
      <c r="F179" s="71">
        <v>0.14000000000000001</v>
      </c>
      <c r="G179" s="71">
        <v>0.75</v>
      </c>
      <c r="H179" s="71">
        <v>0.16</v>
      </c>
      <c r="I179" s="72">
        <v>10.8</v>
      </c>
      <c r="J179" s="70"/>
    </row>
    <row r="180" spans="1:10" x14ac:dyDescent="0.2">
      <c r="A180" s="559"/>
      <c r="B180" s="178" t="s">
        <v>252</v>
      </c>
      <c r="C180" s="299"/>
      <c r="D180" s="104">
        <v>0.8</v>
      </c>
      <c r="E180" s="71">
        <v>0.8</v>
      </c>
      <c r="F180" s="71">
        <v>0</v>
      </c>
      <c r="G180" s="71">
        <v>0</v>
      </c>
      <c r="H180" s="71">
        <v>0</v>
      </c>
      <c r="I180" s="72">
        <v>0</v>
      </c>
      <c r="J180" s="70"/>
    </row>
    <row r="181" spans="1:10" ht="19.5" thickBot="1" x14ac:dyDescent="0.25">
      <c r="A181" s="560"/>
      <c r="B181" s="417" t="s">
        <v>107</v>
      </c>
      <c r="C181" s="302"/>
      <c r="D181" s="365">
        <v>20</v>
      </c>
      <c r="E181" s="71">
        <v>20</v>
      </c>
      <c r="F181" s="71">
        <v>1.62</v>
      </c>
      <c r="G181" s="71">
        <v>0.24</v>
      </c>
      <c r="H181" s="71">
        <v>9.6</v>
      </c>
      <c r="I181" s="72">
        <v>53.4</v>
      </c>
    </row>
    <row r="182" spans="1:10" ht="19.5" thickBot="1" x14ac:dyDescent="0.25">
      <c r="A182" s="187">
        <v>3</v>
      </c>
      <c r="B182" s="363" t="s">
        <v>234</v>
      </c>
      <c r="C182" s="296" t="s">
        <v>184</v>
      </c>
      <c r="D182" s="56">
        <f t="shared" ref="D182:I182" si="23">SUM(D183:D187)</f>
        <v>114.4</v>
      </c>
      <c r="E182" s="171">
        <f t="shared" si="23"/>
        <v>97.800000000000011</v>
      </c>
      <c r="F182" s="76">
        <f t="shared" si="23"/>
        <v>2.04</v>
      </c>
      <c r="G182" s="76">
        <f t="shared" si="23"/>
        <v>14.54</v>
      </c>
      <c r="H182" s="76">
        <f t="shared" si="23"/>
        <v>14.82</v>
      </c>
      <c r="I182" s="8">
        <f t="shared" si="23"/>
        <v>129.85</v>
      </c>
    </row>
    <row r="183" spans="1:10" x14ac:dyDescent="0.2">
      <c r="A183" s="143"/>
      <c r="B183" s="154" t="s">
        <v>235</v>
      </c>
      <c r="C183" s="309"/>
      <c r="D183" s="103">
        <v>100</v>
      </c>
      <c r="E183" s="162">
        <v>85</v>
      </c>
      <c r="F183" s="99">
        <v>1.7</v>
      </c>
      <c r="G183" s="99">
        <v>12.5</v>
      </c>
      <c r="H183" s="99">
        <v>7.23</v>
      </c>
      <c r="I183" s="102">
        <v>102</v>
      </c>
    </row>
    <row r="184" spans="1:10" x14ac:dyDescent="0.2">
      <c r="A184" s="144"/>
      <c r="B184" s="293" t="s">
        <v>16</v>
      </c>
      <c r="C184" s="298"/>
      <c r="D184" s="67">
        <v>10</v>
      </c>
      <c r="E184" s="71">
        <v>8.4</v>
      </c>
      <c r="F184" s="71">
        <v>0.14000000000000001</v>
      </c>
      <c r="G184" s="71">
        <v>0.02</v>
      </c>
      <c r="H184" s="71">
        <v>6.13</v>
      </c>
      <c r="I184" s="72">
        <v>2.69</v>
      </c>
    </row>
    <row r="185" spans="1:10" x14ac:dyDescent="0.2">
      <c r="A185" s="277"/>
      <c r="B185" s="293" t="s">
        <v>186</v>
      </c>
      <c r="C185" s="298"/>
      <c r="D185" s="67">
        <v>2</v>
      </c>
      <c r="E185" s="71">
        <v>2</v>
      </c>
      <c r="F185" s="71">
        <v>0.2</v>
      </c>
      <c r="G185" s="71">
        <v>0.02</v>
      </c>
      <c r="H185" s="71">
        <v>1.46</v>
      </c>
      <c r="I185" s="72">
        <v>7.16</v>
      </c>
      <c r="J185" s="70"/>
    </row>
    <row r="186" spans="1:10" x14ac:dyDescent="0.2">
      <c r="A186" s="144"/>
      <c r="B186" s="293" t="s">
        <v>38</v>
      </c>
      <c r="C186" s="298"/>
      <c r="D186" s="67">
        <v>2</v>
      </c>
      <c r="E186" s="71">
        <v>2</v>
      </c>
      <c r="F186" s="71">
        <v>0</v>
      </c>
      <c r="G186" s="71">
        <v>2</v>
      </c>
      <c r="H186" s="71">
        <v>0</v>
      </c>
      <c r="I186" s="72">
        <v>18</v>
      </c>
    </row>
    <row r="187" spans="1:10" ht="18.75" customHeight="1" thickBot="1" x14ac:dyDescent="0.25">
      <c r="A187" s="144"/>
      <c r="B187" s="274" t="s">
        <v>252</v>
      </c>
      <c r="C187" s="302"/>
      <c r="D187" s="104">
        <v>0.4</v>
      </c>
      <c r="E187" s="74">
        <v>0.4</v>
      </c>
      <c r="F187" s="74">
        <v>0</v>
      </c>
      <c r="G187" s="74">
        <v>0</v>
      </c>
      <c r="H187" s="74">
        <v>0</v>
      </c>
      <c r="I187" s="75">
        <v>0</v>
      </c>
    </row>
    <row r="188" spans="1:10" ht="18.75" customHeight="1" thickBot="1" x14ac:dyDescent="0.25">
      <c r="A188" s="284">
        <v>4</v>
      </c>
      <c r="B188" s="363" t="s">
        <v>236</v>
      </c>
      <c r="C188" s="296" t="s">
        <v>103</v>
      </c>
      <c r="D188" s="56">
        <f t="shared" ref="D188:I188" si="24">SUM(D189:D191)</f>
        <v>170.4</v>
      </c>
      <c r="E188" s="76">
        <f t="shared" si="24"/>
        <v>128.4</v>
      </c>
      <c r="F188" s="76">
        <f t="shared" si="24"/>
        <v>2.7600000000000002</v>
      </c>
      <c r="G188" s="76">
        <f t="shared" si="24"/>
        <v>0.51</v>
      </c>
      <c r="H188" s="76">
        <f t="shared" si="24"/>
        <v>21.52</v>
      </c>
      <c r="I188" s="20">
        <f t="shared" si="24"/>
        <v>96.800000000000011</v>
      </c>
      <c r="J188" s="70"/>
    </row>
    <row r="189" spans="1:10" ht="18.75" customHeight="1" x14ac:dyDescent="0.2">
      <c r="A189" s="240"/>
      <c r="B189" s="154" t="s">
        <v>15</v>
      </c>
      <c r="C189" s="309"/>
      <c r="D189" s="103">
        <v>150</v>
      </c>
      <c r="E189" s="99">
        <v>108</v>
      </c>
      <c r="F189" s="99">
        <v>2.16</v>
      </c>
      <c r="G189" s="99">
        <v>0.11</v>
      </c>
      <c r="H189" s="99">
        <v>20.52</v>
      </c>
      <c r="I189" s="102">
        <v>86.4</v>
      </c>
      <c r="J189" s="70"/>
    </row>
    <row r="190" spans="1:10" ht="18.75" customHeight="1" x14ac:dyDescent="0.2">
      <c r="A190" s="277"/>
      <c r="B190" s="294" t="s">
        <v>63</v>
      </c>
      <c r="C190" s="300"/>
      <c r="D190" s="98">
        <v>20</v>
      </c>
      <c r="E190" s="77">
        <v>20</v>
      </c>
      <c r="F190" s="77">
        <v>0.6</v>
      </c>
      <c r="G190" s="77">
        <v>0.4</v>
      </c>
      <c r="H190" s="77">
        <v>1</v>
      </c>
      <c r="I190" s="10">
        <v>10.4</v>
      </c>
      <c r="J190" s="70"/>
    </row>
    <row r="191" spans="1:10" ht="18.75" customHeight="1" thickBot="1" x14ac:dyDescent="0.25">
      <c r="A191" s="277"/>
      <c r="B191" s="276" t="s">
        <v>252</v>
      </c>
      <c r="C191" s="301"/>
      <c r="D191" s="184">
        <v>0.4</v>
      </c>
      <c r="E191" s="41">
        <v>0.4</v>
      </c>
      <c r="F191" s="41">
        <v>0</v>
      </c>
      <c r="G191" s="41">
        <v>0</v>
      </c>
      <c r="H191" s="41">
        <v>0</v>
      </c>
      <c r="I191" s="42">
        <v>0</v>
      </c>
      <c r="J191" s="70"/>
    </row>
    <row r="192" spans="1:10" ht="19.5" thickBot="1" x14ac:dyDescent="0.25">
      <c r="A192" s="189">
        <v>5</v>
      </c>
      <c r="B192" s="363" t="s">
        <v>75</v>
      </c>
      <c r="C192" s="296" t="s">
        <v>187</v>
      </c>
      <c r="D192" s="56">
        <f>D193+D194</f>
        <v>53</v>
      </c>
      <c r="E192" s="76">
        <f t="shared" ref="E192:I192" si="25">E193+E194</f>
        <v>39</v>
      </c>
      <c r="F192" s="76">
        <f t="shared" si="25"/>
        <v>0.14000000000000001</v>
      </c>
      <c r="G192" s="76">
        <f t="shared" si="25"/>
        <v>0.04</v>
      </c>
      <c r="H192" s="76">
        <f t="shared" si="25"/>
        <v>8.370000000000001</v>
      </c>
      <c r="I192" s="8">
        <f t="shared" si="25"/>
        <v>32.69</v>
      </c>
    </row>
    <row r="193" spans="1:10" x14ac:dyDescent="0.2">
      <c r="A193" s="64"/>
      <c r="B193" s="418" t="s">
        <v>110</v>
      </c>
      <c r="C193" s="336"/>
      <c r="D193" s="166">
        <v>50</v>
      </c>
      <c r="E193" s="172">
        <v>36</v>
      </c>
      <c r="F193" s="172">
        <v>0.14000000000000001</v>
      </c>
      <c r="G193" s="172">
        <v>0.04</v>
      </c>
      <c r="H193" s="172">
        <v>5.4</v>
      </c>
      <c r="I193" s="283">
        <v>20.52</v>
      </c>
    </row>
    <row r="194" spans="1:10" ht="19.5" thickBot="1" x14ac:dyDescent="0.25">
      <c r="A194" s="65"/>
      <c r="B194" s="290" t="s">
        <v>7</v>
      </c>
      <c r="C194" s="302"/>
      <c r="D194" s="158">
        <v>3</v>
      </c>
      <c r="E194" s="78">
        <v>3</v>
      </c>
      <c r="F194" s="78">
        <v>0</v>
      </c>
      <c r="G194" s="78">
        <v>0</v>
      </c>
      <c r="H194" s="78">
        <v>2.97</v>
      </c>
      <c r="I194" s="73">
        <v>12.17</v>
      </c>
    </row>
    <row r="195" spans="1:10" ht="19.5" thickBot="1" x14ac:dyDescent="0.25">
      <c r="A195" s="191">
        <v>6</v>
      </c>
      <c r="B195" s="403" t="s">
        <v>76</v>
      </c>
      <c r="C195" s="308" t="s">
        <v>111</v>
      </c>
      <c r="D195" s="342">
        <v>33</v>
      </c>
      <c r="E195" s="329">
        <v>33</v>
      </c>
      <c r="F195" s="7">
        <v>2.97</v>
      </c>
      <c r="G195" s="7">
        <v>0.99</v>
      </c>
      <c r="H195" s="7">
        <v>15.84</v>
      </c>
      <c r="I195" s="20">
        <v>85.14</v>
      </c>
    </row>
    <row r="196" spans="1:10" ht="19.5" thickBot="1" x14ac:dyDescent="0.25">
      <c r="A196" s="29"/>
      <c r="B196" s="323" t="s">
        <v>27</v>
      </c>
      <c r="C196" s="254"/>
      <c r="D196" s="32"/>
      <c r="E196" s="404"/>
      <c r="F196" s="56">
        <f>SUM(F164+F169+F182+F188+F192+F195)</f>
        <v>16.440000000000001</v>
      </c>
      <c r="G196" s="76">
        <f>SUM(G164+G169+G182+G188+G192+G195)</f>
        <v>25.68</v>
      </c>
      <c r="H196" s="76">
        <f>SUM(H164+H169+H182+H188+H192+H195)</f>
        <v>103.53</v>
      </c>
      <c r="I196" s="76">
        <f>SUM(I164+I169+I182+I188+I192+I195)</f>
        <v>596.99</v>
      </c>
    </row>
    <row r="197" spans="1:10" ht="19.5" thickBot="1" x14ac:dyDescent="0.25">
      <c r="A197" s="37"/>
      <c r="B197" s="38"/>
      <c r="C197" s="257"/>
      <c r="D197" s="38"/>
      <c r="E197" s="38"/>
      <c r="F197" s="38"/>
      <c r="G197" s="38"/>
      <c r="H197" s="38"/>
      <c r="I197" s="39"/>
    </row>
    <row r="198" spans="1:10" ht="19.5" thickBot="1" x14ac:dyDescent="0.25">
      <c r="A198" s="537" t="s">
        <v>230</v>
      </c>
      <c r="B198" s="538"/>
      <c r="C198" s="538"/>
      <c r="D198" s="538"/>
      <c r="E198" s="538"/>
      <c r="F198" s="538"/>
      <c r="G198" s="538"/>
      <c r="H198" s="538"/>
      <c r="I198" s="539"/>
    </row>
    <row r="199" spans="1:10" ht="19.5" thickBot="1" x14ac:dyDescent="0.25">
      <c r="A199" s="187">
        <v>1</v>
      </c>
      <c r="B199" s="84" t="s">
        <v>108</v>
      </c>
      <c r="C199" s="296" t="s">
        <v>103</v>
      </c>
      <c r="D199" s="56">
        <f t="shared" ref="D199:I199" si="26">SUM(D200:D207)</f>
        <v>98</v>
      </c>
      <c r="E199" s="76">
        <f t="shared" si="26"/>
        <v>96.05</v>
      </c>
      <c r="F199" s="76">
        <f t="shared" si="26"/>
        <v>7.1599999999999993</v>
      </c>
      <c r="G199" s="76">
        <f t="shared" si="26"/>
        <v>6.1099999999999994</v>
      </c>
      <c r="H199" s="76">
        <f t="shared" si="26"/>
        <v>44.650000000000006</v>
      </c>
      <c r="I199" s="8">
        <f t="shared" si="26"/>
        <v>267.5</v>
      </c>
    </row>
    <row r="200" spans="1:10" x14ac:dyDescent="0.2">
      <c r="A200" s="64"/>
      <c r="B200" s="154" t="s">
        <v>159</v>
      </c>
      <c r="C200" s="309"/>
      <c r="D200" s="103">
        <v>45</v>
      </c>
      <c r="E200" s="99">
        <v>45</v>
      </c>
      <c r="F200" s="99">
        <v>4.5</v>
      </c>
      <c r="G200" s="99">
        <v>0.45</v>
      </c>
      <c r="H200" s="99">
        <v>32.85</v>
      </c>
      <c r="I200" s="102">
        <v>161.1</v>
      </c>
    </row>
    <row r="201" spans="1:10" x14ac:dyDescent="0.2">
      <c r="A201" s="64"/>
      <c r="B201" s="293" t="s">
        <v>25</v>
      </c>
      <c r="C201" s="298"/>
      <c r="D201" s="67">
        <v>15</v>
      </c>
      <c r="E201" s="71">
        <v>13.05</v>
      </c>
      <c r="F201" s="71">
        <v>1.7</v>
      </c>
      <c r="G201" s="71">
        <v>1.31</v>
      </c>
      <c r="H201" s="71">
        <v>0.13</v>
      </c>
      <c r="I201" s="72">
        <v>18.66</v>
      </c>
    </row>
    <row r="202" spans="1:10" x14ac:dyDescent="0.2">
      <c r="A202" s="64"/>
      <c r="B202" s="293" t="s">
        <v>63</v>
      </c>
      <c r="C202" s="298"/>
      <c r="D202" s="67">
        <v>20</v>
      </c>
      <c r="E202" s="71">
        <v>20</v>
      </c>
      <c r="F202" s="71">
        <v>0.6</v>
      </c>
      <c r="G202" s="71">
        <v>0.4</v>
      </c>
      <c r="H202" s="71">
        <v>1</v>
      </c>
      <c r="I202" s="72">
        <v>10.4</v>
      </c>
      <c r="J202" s="70"/>
    </row>
    <row r="203" spans="1:10" x14ac:dyDescent="0.2">
      <c r="A203" s="64"/>
      <c r="B203" s="293" t="s">
        <v>69</v>
      </c>
      <c r="C203" s="298"/>
      <c r="D203" s="67">
        <v>2</v>
      </c>
      <c r="E203" s="71">
        <v>2</v>
      </c>
      <c r="F203" s="71">
        <v>0.02</v>
      </c>
      <c r="G203" s="71">
        <v>1.64</v>
      </c>
      <c r="H203" s="71">
        <v>0.03</v>
      </c>
      <c r="I203" s="72">
        <v>13.22</v>
      </c>
    </row>
    <row r="204" spans="1:10" x14ac:dyDescent="0.2">
      <c r="A204" s="64"/>
      <c r="B204" s="293" t="s">
        <v>7</v>
      </c>
      <c r="C204" s="298"/>
      <c r="D204" s="67">
        <v>2</v>
      </c>
      <c r="E204" s="71">
        <v>2</v>
      </c>
      <c r="F204" s="71">
        <v>0</v>
      </c>
      <c r="G204" s="71">
        <v>0</v>
      </c>
      <c r="H204" s="71">
        <v>1.98</v>
      </c>
      <c r="I204" s="72">
        <v>8.1199999999999992</v>
      </c>
      <c r="J204" s="70"/>
    </row>
    <row r="205" spans="1:10" x14ac:dyDescent="0.2">
      <c r="A205" s="64"/>
      <c r="B205" s="293" t="s">
        <v>79</v>
      </c>
      <c r="C205" s="298"/>
      <c r="D205" s="67">
        <v>2</v>
      </c>
      <c r="E205" s="71">
        <v>2</v>
      </c>
      <c r="F205" s="71">
        <v>0</v>
      </c>
      <c r="G205" s="71">
        <v>2</v>
      </c>
      <c r="H205" s="71">
        <v>0</v>
      </c>
      <c r="I205" s="72">
        <v>18</v>
      </c>
    </row>
    <row r="206" spans="1:10" x14ac:dyDescent="0.2">
      <c r="A206" s="64"/>
      <c r="B206" s="293" t="s">
        <v>49</v>
      </c>
      <c r="C206" s="298"/>
      <c r="D206" s="67">
        <v>2</v>
      </c>
      <c r="E206" s="71">
        <v>2</v>
      </c>
      <c r="F206" s="71">
        <v>0.17</v>
      </c>
      <c r="G206" s="71">
        <v>0.04</v>
      </c>
      <c r="H206" s="71">
        <v>0.36</v>
      </c>
      <c r="I206" s="72">
        <v>2.1</v>
      </c>
    </row>
    <row r="207" spans="1:10" ht="19.5" thickBot="1" x14ac:dyDescent="0.25">
      <c r="A207" s="64"/>
      <c r="B207" s="293" t="s">
        <v>50</v>
      </c>
      <c r="C207" s="298"/>
      <c r="D207" s="67">
        <v>10</v>
      </c>
      <c r="E207" s="71">
        <v>10</v>
      </c>
      <c r="F207" s="71">
        <v>0.17</v>
      </c>
      <c r="G207" s="71">
        <v>0.27</v>
      </c>
      <c r="H207" s="71">
        <v>8.3000000000000007</v>
      </c>
      <c r="I207" s="72">
        <v>35.9</v>
      </c>
    </row>
    <row r="208" spans="1:10" ht="38.25" thickBot="1" x14ac:dyDescent="0.25">
      <c r="A208" s="187">
        <v>2</v>
      </c>
      <c r="B208" s="525" t="s">
        <v>263</v>
      </c>
      <c r="C208" s="296" t="s">
        <v>85</v>
      </c>
      <c r="D208" s="56">
        <v>200</v>
      </c>
      <c r="E208" s="76">
        <v>200</v>
      </c>
      <c r="F208" s="97">
        <v>1.68</v>
      </c>
      <c r="G208" s="97">
        <v>0.2</v>
      </c>
      <c r="H208" s="97">
        <v>9.1999999999999993</v>
      </c>
      <c r="I208" s="20">
        <v>54</v>
      </c>
      <c r="J208" s="70"/>
    </row>
    <row r="209" spans="1:10" ht="19.5" thickBot="1" x14ac:dyDescent="0.25">
      <c r="A209" s="29"/>
      <c r="B209" s="485" t="s">
        <v>231</v>
      </c>
      <c r="C209" s="254"/>
      <c r="D209" s="32"/>
      <c r="E209" s="32"/>
      <c r="F209" s="138">
        <f>SUM(F199+F208)</f>
        <v>8.84</v>
      </c>
      <c r="G209" s="323">
        <f>SUM(G199+G208)</f>
        <v>6.31</v>
      </c>
      <c r="H209" s="138">
        <f>SUM(H199+H208)</f>
        <v>53.850000000000009</v>
      </c>
      <c r="I209" s="326">
        <f>SUM(I199+I208)</f>
        <v>321.5</v>
      </c>
    </row>
    <row r="210" spans="1:10" ht="19.5" thickBot="1" x14ac:dyDescent="0.25">
      <c r="A210" s="33"/>
      <c r="B210" s="34" t="s">
        <v>30</v>
      </c>
      <c r="C210" s="255"/>
      <c r="D210" s="35"/>
      <c r="E210" s="35"/>
      <c r="F210" s="396">
        <f>SUM(F157+F161+F196+F209)</f>
        <v>40.92</v>
      </c>
      <c r="G210" s="397">
        <f>SUM(G157+G161+G196+G209)</f>
        <v>44.04</v>
      </c>
      <c r="H210" s="397">
        <f>SUM(H157+H161+H196+H209)</f>
        <v>242.24</v>
      </c>
      <c r="I210" s="419">
        <f>SUM(I157+I161+I196+I209)</f>
        <v>1433.35</v>
      </c>
      <c r="J210" s="70"/>
    </row>
    <row r="211" spans="1:10" ht="19.5" hidden="1" thickBot="1" x14ac:dyDescent="0.25">
      <c r="A211" s="44"/>
      <c r="B211" s="45"/>
      <c r="C211" s="258"/>
      <c r="D211" s="45"/>
      <c r="E211" s="45"/>
      <c r="F211" s="45"/>
      <c r="G211" s="45"/>
      <c r="H211" s="45"/>
      <c r="I211" s="46"/>
    </row>
    <row r="212" spans="1:10" ht="18.75" customHeight="1" thickBot="1" x14ac:dyDescent="0.25">
      <c r="A212" s="540" t="s">
        <v>21</v>
      </c>
      <c r="B212" s="541"/>
      <c r="C212" s="541"/>
      <c r="D212" s="541"/>
      <c r="E212" s="541"/>
      <c r="F212" s="541"/>
      <c r="G212" s="541"/>
      <c r="H212" s="541"/>
      <c r="I212" s="561"/>
    </row>
    <row r="213" spans="1:10" ht="19.5" thickBot="1" x14ac:dyDescent="0.25">
      <c r="A213" s="537" t="s">
        <v>11</v>
      </c>
      <c r="B213" s="538"/>
      <c r="C213" s="538"/>
      <c r="D213" s="538"/>
      <c r="E213" s="538"/>
      <c r="F213" s="538"/>
      <c r="G213" s="538"/>
      <c r="H213" s="538"/>
      <c r="I213" s="539"/>
    </row>
    <row r="214" spans="1:10" ht="19.5" thickBot="1" x14ac:dyDescent="0.25">
      <c r="A214" s="192">
        <v>1</v>
      </c>
      <c r="B214" s="84" t="s">
        <v>176</v>
      </c>
      <c r="C214" s="296" t="s">
        <v>85</v>
      </c>
      <c r="D214" s="56">
        <f t="shared" ref="D214:I214" si="27">SUM(D215:D218)</f>
        <v>176</v>
      </c>
      <c r="E214" s="76">
        <f t="shared" si="27"/>
        <v>175.8</v>
      </c>
      <c r="F214" s="125">
        <f t="shared" si="27"/>
        <v>6.8999999999999995</v>
      </c>
      <c r="G214" s="76">
        <f t="shared" si="27"/>
        <v>4.84</v>
      </c>
      <c r="H214" s="76">
        <f t="shared" si="27"/>
        <v>24.76</v>
      </c>
      <c r="I214" s="137">
        <f t="shared" si="27"/>
        <v>178.14</v>
      </c>
    </row>
    <row r="215" spans="1:10" x14ac:dyDescent="0.2">
      <c r="A215" s="124"/>
      <c r="B215" s="292" t="s">
        <v>177</v>
      </c>
      <c r="C215" s="297"/>
      <c r="D215" s="184">
        <v>20</v>
      </c>
      <c r="E215" s="41">
        <v>19.8</v>
      </c>
      <c r="F215" s="41">
        <v>2.38</v>
      </c>
      <c r="G215" s="41">
        <v>0.2</v>
      </c>
      <c r="H215" s="41">
        <v>13.27</v>
      </c>
      <c r="I215" s="200">
        <v>70.69</v>
      </c>
      <c r="J215" s="70"/>
    </row>
    <row r="216" spans="1:10" x14ac:dyDescent="0.2">
      <c r="A216" s="64"/>
      <c r="B216" s="293" t="s">
        <v>63</v>
      </c>
      <c r="C216" s="298"/>
      <c r="D216" s="67">
        <v>150</v>
      </c>
      <c r="E216" s="71">
        <v>150</v>
      </c>
      <c r="F216" s="71">
        <v>4.5</v>
      </c>
      <c r="G216" s="71">
        <v>3</v>
      </c>
      <c r="H216" s="71">
        <v>7.5</v>
      </c>
      <c r="I216" s="72">
        <v>78</v>
      </c>
    </row>
    <row r="217" spans="1:10" x14ac:dyDescent="0.2">
      <c r="A217" s="64"/>
      <c r="B217" s="293" t="s">
        <v>246</v>
      </c>
      <c r="C217" s="298"/>
      <c r="D217" s="67">
        <v>2</v>
      </c>
      <c r="E217" s="71">
        <v>2</v>
      </c>
      <c r="F217" s="71">
        <v>0.02</v>
      </c>
      <c r="G217" s="71">
        <v>1.64</v>
      </c>
      <c r="H217" s="71">
        <v>0.03</v>
      </c>
      <c r="I217" s="72">
        <v>13.22</v>
      </c>
    </row>
    <row r="218" spans="1:10" ht="19.5" thickBot="1" x14ac:dyDescent="0.25">
      <c r="A218" s="64"/>
      <c r="B218" s="274" t="s">
        <v>7</v>
      </c>
      <c r="C218" s="299"/>
      <c r="D218" s="104">
        <v>4</v>
      </c>
      <c r="E218" s="74">
        <v>4</v>
      </c>
      <c r="F218" s="74">
        <v>0</v>
      </c>
      <c r="G218" s="74">
        <v>0</v>
      </c>
      <c r="H218" s="74">
        <v>3.96</v>
      </c>
      <c r="I218" s="155">
        <v>16.23</v>
      </c>
    </row>
    <row r="219" spans="1:10" ht="19.5" thickBot="1" x14ac:dyDescent="0.25">
      <c r="A219" s="191">
        <v>2</v>
      </c>
      <c r="B219" s="84" t="s">
        <v>92</v>
      </c>
      <c r="C219" s="296" t="s">
        <v>71</v>
      </c>
      <c r="D219" s="56">
        <f>D221+D220</f>
        <v>50</v>
      </c>
      <c r="E219" s="76">
        <f>E220+E221</f>
        <v>50</v>
      </c>
      <c r="F219" s="76">
        <f>F220+F221</f>
        <v>3.3200000000000003</v>
      </c>
      <c r="G219" s="76">
        <f>G220+G221</f>
        <v>8.68</v>
      </c>
      <c r="H219" s="76">
        <f>H220+H221</f>
        <v>19.329999999999998</v>
      </c>
      <c r="I219" s="8">
        <f>I220+I221</f>
        <v>172.89999999999998</v>
      </c>
    </row>
    <row r="220" spans="1:10" x14ac:dyDescent="0.2">
      <c r="A220" s="108"/>
      <c r="B220" s="232" t="s">
        <v>87</v>
      </c>
      <c r="C220" s="300"/>
      <c r="D220" s="98">
        <v>40</v>
      </c>
      <c r="E220" s="77">
        <v>40</v>
      </c>
      <c r="F220" s="77">
        <v>3.24</v>
      </c>
      <c r="G220" s="77">
        <v>0.48</v>
      </c>
      <c r="H220" s="77">
        <v>19.2</v>
      </c>
      <c r="I220" s="10">
        <v>106.8</v>
      </c>
    </row>
    <row r="221" spans="1:10" ht="19.5" thickBot="1" x14ac:dyDescent="0.25">
      <c r="A221" s="112"/>
      <c r="B221" s="178" t="s">
        <v>246</v>
      </c>
      <c r="C221" s="301"/>
      <c r="D221" s="184">
        <v>10</v>
      </c>
      <c r="E221" s="41">
        <v>10</v>
      </c>
      <c r="F221" s="41">
        <v>0.08</v>
      </c>
      <c r="G221" s="41">
        <v>8.1999999999999993</v>
      </c>
      <c r="H221" s="41">
        <v>0.13</v>
      </c>
      <c r="I221" s="42">
        <v>66.099999999999994</v>
      </c>
      <c r="J221" s="70"/>
    </row>
    <row r="222" spans="1:10" ht="19.5" thickBot="1" x14ac:dyDescent="0.25">
      <c r="A222" s="214">
        <v>3</v>
      </c>
      <c r="B222" s="84" t="s">
        <v>132</v>
      </c>
      <c r="C222" s="296" t="s">
        <v>85</v>
      </c>
      <c r="D222" s="56">
        <f t="shared" ref="D222:I222" si="28">D223+D224+D225</f>
        <v>14.02</v>
      </c>
      <c r="E222" s="76">
        <f t="shared" si="28"/>
        <v>10.02</v>
      </c>
      <c r="F222" s="76">
        <f t="shared" si="28"/>
        <v>0.06</v>
      </c>
      <c r="G222" s="76">
        <f t="shared" si="28"/>
        <v>0.02</v>
      </c>
      <c r="H222" s="76">
        <f t="shared" si="28"/>
        <v>4.5</v>
      </c>
      <c r="I222" s="8">
        <f t="shared" si="28"/>
        <v>17.97</v>
      </c>
    </row>
    <row r="223" spans="1:10" x14ac:dyDescent="0.2">
      <c r="A223" s="64"/>
      <c r="B223" s="294" t="s">
        <v>123</v>
      </c>
      <c r="C223" s="300"/>
      <c r="D223" s="98">
        <v>0.02</v>
      </c>
      <c r="E223" s="77">
        <v>0.02</v>
      </c>
      <c r="F223" s="77">
        <v>0</v>
      </c>
      <c r="G223" s="77">
        <v>0</v>
      </c>
      <c r="H223" s="77">
        <v>0</v>
      </c>
      <c r="I223" s="10">
        <v>0</v>
      </c>
    </row>
    <row r="224" spans="1:10" x14ac:dyDescent="0.2">
      <c r="A224" s="64"/>
      <c r="B224" s="295" t="s">
        <v>7</v>
      </c>
      <c r="C224" s="300"/>
      <c r="D224" s="98">
        <v>4</v>
      </c>
      <c r="E224" s="77">
        <v>4</v>
      </c>
      <c r="F224" s="77">
        <v>0</v>
      </c>
      <c r="G224" s="77">
        <v>0</v>
      </c>
      <c r="H224" s="77">
        <v>3.96</v>
      </c>
      <c r="I224" s="10">
        <v>16.23</v>
      </c>
    </row>
    <row r="225" spans="1:10" ht="19.5" thickBot="1" x14ac:dyDescent="0.25">
      <c r="A225" s="64"/>
      <c r="B225" s="243" t="s">
        <v>133</v>
      </c>
      <c r="C225" s="299"/>
      <c r="D225" s="126">
        <v>10</v>
      </c>
      <c r="E225" s="74">
        <v>6</v>
      </c>
      <c r="F225" s="78">
        <v>0.06</v>
      </c>
      <c r="G225" s="41">
        <v>0.02</v>
      </c>
      <c r="H225" s="41">
        <v>0.54</v>
      </c>
      <c r="I225" s="42">
        <v>1.74</v>
      </c>
      <c r="J225" s="70"/>
    </row>
    <row r="226" spans="1:10" ht="19.5" thickBot="1" x14ac:dyDescent="0.25">
      <c r="A226" s="29"/>
      <c r="B226" s="319" t="s">
        <v>26</v>
      </c>
      <c r="C226" s="217"/>
      <c r="D226" s="323"/>
      <c r="E226" s="326"/>
      <c r="F226" s="19">
        <f>SUM(F214+F219+F222)</f>
        <v>10.28</v>
      </c>
      <c r="G226" s="76">
        <f>SUM(G214+G219+G222)</f>
        <v>13.54</v>
      </c>
      <c r="H226" s="76">
        <f>SUM(H214+H219+H222)</f>
        <v>48.59</v>
      </c>
      <c r="I226" s="8">
        <f>SUM(I214+I219+I222)</f>
        <v>369.01</v>
      </c>
    </row>
    <row r="227" spans="1:10" ht="19.5" thickBot="1" x14ac:dyDescent="0.25">
      <c r="A227" s="37"/>
      <c r="B227" s="38"/>
      <c r="C227" s="257"/>
      <c r="D227" s="38"/>
      <c r="E227" s="38"/>
      <c r="F227" s="38"/>
      <c r="G227" s="38"/>
      <c r="H227" s="38"/>
      <c r="I227" s="39"/>
    </row>
    <row r="228" spans="1:10" ht="19.5" thickBot="1" x14ac:dyDescent="0.25">
      <c r="A228" s="537" t="s">
        <v>82</v>
      </c>
      <c r="B228" s="538"/>
      <c r="C228" s="538"/>
      <c r="D228" s="538"/>
      <c r="E228" s="538"/>
      <c r="F228" s="538"/>
      <c r="G228" s="538"/>
      <c r="H228" s="538"/>
      <c r="I228" s="539"/>
    </row>
    <row r="229" spans="1:10" ht="19.5" thickBot="1" x14ac:dyDescent="0.25">
      <c r="A229" s="187">
        <v>1</v>
      </c>
      <c r="B229" s="69" t="s">
        <v>157</v>
      </c>
      <c r="C229" s="296" t="s">
        <v>109</v>
      </c>
      <c r="D229" s="323">
        <v>200</v>
      </c>
      <c r="E229" s="138">
        <v>140</v>
      </c>
      <c r="F229" s="56">
        <v>1.26</v>
      </c>
      <c r="G229" s="7">
        <v>0.14000000000000001</v>
      </c>
      <c r="H229" s="7">
        <v>15.4</v>
      </c>
      <c r="I229" s="20">
        <v>65.8</v>
      </c>
    </row>
    <row r="230" spans="1:10" ht="19.5" thickBot="1" x14ac:dyDescent="0.25">
      <c r="A230" s="183"/>
      <c r="B230" s="420" t="s">
        <v>93</v>
      </c>
      <c r="C230" s="384"/>
      <c r="D230" s="382"/>
      <c r="E230" s="366"/>
      <c r="F230" s="400">
        <v>1.26</v>
      </c>
      <c r="G230" s="382">
        <v>0.14000000000000001</v>
      </c>
      <c r="H230" s="400">
        <v>15.4</v>
      </c>
      <c r="I230" s="421">
        <v>65.8</v>
      </c>
      <c r="J230" s="70"/>
    </row>
    <row r="231" spans="1:10" ht="19.5" thickBot="1" x14ac:dyDescent="0.25">
      <c r="A231" s="130"/>
      <c r="B231" s="132"/>
      <c r="C231" s="263"/>
      <c r="D231" s="369"/>
      <c r="E231" s="369"/>
      <c r="F231" s="369"/>
      <c r="G231" s="369"/>
      <c r="H231" s="369"/>
      <c r="I231" s="422"/>
    </row>
    <row r="232" spans="1:10" ht="19.5" thickBot="1" x14ac:dyDescent="0.25">
      <c r="A232" s="531" t="s">
        <v>13</v>
      </c>
      <c r="B232" s="532"/>
      <c r="C232" s="532"/>
      <c r="D232" s="532"/>
      <c r="E232" s="532"/>
      <c r="F232" s="532"/>
      <c r="G232" s="532"/>
      <c r="H232" s="532"/>
      <c r="I232" s="533"/>
    </row>
    <row r="233" spans="1:10" ht="19.5" thickBot="1" x14ac:dyDescent="0.25">
      <c r="A233" s="187">
        <v>1</v>
      </c>
      <c r="B233" s="84" t="s">
        <v>199</v>
      </c>
      <c r="C233" s="296" t="s">
        <v>163</v>
      </c>
      <c r="D233" s="56">
        <f t="shared" ref="D233:I233" si="29">SUM(D234:D237)</f>
        <v>67</v>
      </c>
      <c r="E233" s="76">
        <f t="shared" si="29"/>
        <v>52</v>
      </c>
      <c r="F233" s="125">
        <f t="shared" si="29"/>
        <v>1.26</v>
      </c>
      <c r="G233" s="76">
        <f t="shared" si="29"/>
        <v>5.5600000000000005</v>
      </c>
      <c r="H233" s="76">
        <f t="shared" si="29"/>
        <v>3.17</v>
      </c>
      <c r="I233" s="8">
        <f t="shared" si="29"/>
        <v>63.95</v>
      </c>
    </row>
    <row r="234" spans="1:10" x14ac:dyDescent="0.2">
      <c r="A234" s="146"/>
      <c r="B234" s="410" t="s">
        <v>97</v>
      </c>
      <c r="C234" s="305"/>
      <c r="D234" s="103">
        <v>30</v>
      </c>
      <c r="E234" s="99">
        <v>21</v>
      </c>
      <c r="F234" s="223">
        <v>0.15</v>
      </c>
      <c r="G234" s="99">
        <v>0.04</v>
      </c>
      <c r="H234" s="99">
        <v>0.63</v>
      </c>
      <c r="I234" s="100">
        <v>3.36</v>
      </c>
      <c r="J234" s="70"/>
    </row>
    <row r="235" spans="1:10" x14ac:dyDescent="0.2">
      <c r="A235" s="475"/>
      <c r="B235" s="331" t="s">
        <v>14</v>
      </c>
      <c r="C235" s="306"/>
      <c r="D235" s="67">
        <v>30</v>
      </c>
      <c r="E235" s="71">
        <v>24</v>
      </c>
      <c r="F235" s="152">
        <v>0.31</v>
      </c>
      <c r="G235" s="71">
        <v>0.02</v>
      </c>
      <c r="H235" s="71">
        <v>1.68</v>
      </c>
      <c r="I235" s="101">
        <v>9.84</v>
      </c>
      <c r="J235" s="70"/>
    </row>
    <row r="236" spans="1:10" x14ac:dyDescent="0.2">
      <c r="A236" s="475"/>
      <c r="B236" s="331" t="s">
        <v>37</v>
      </c>
      <c r="C236" s="306"/>
      <c r="D236" s="67">
        <v>2</v>
      </c>
      <c r="E236" s="71">
        <v>2</v>
      </c>
      <c r="F236" s="291">
        <v>0</v>
      </c>
      <c r="G236" s="71">
        <v>2</v>
      </c>
      <c r="H236" s="71">
        <v>0</v>
      </c>
      <c r="I236" s="101">
        <v>18</v>
      </c>
      <c r="J236" s="70"/>
    </row>
    <row r="237" spans="1:10" ht="19.5" thickBot="1" x14ac:dyDescent="0.25">
      <c r="A237" s="476"/>
      <c r="B237" s="448" t="s">
        <v>167</v>
      </c>
      <c r="C237" s="307"/>
      <c r="D237" s="181">
        <v>5</v>
      </c>
      <c r="E237" s="79">
        <v>5</v>
      </c>
      <c r="F237" s="176">
        <v>0.8</v>
      </c>
      <c r="G237" s="79">
        <v>3.5</v>
      </c>
      <c r="H237" s="79">
        <v>0.86</v>
      </c>
      <c r="I237" s="224">
        <v>32.75</v>
      </c>
      <c r="J237" s="70"/>
    </row>
    <row r="238" spans="1:10" ht="19.5" thickBot="1" x14ac:dyDescent="0.25">
      <c r="A238" s="192">
        <v>2</v>
      </c>
      <c r="B238" s="84" t="s">
        <v>210</v>
      </c>
      <c r="C238" s="296" t="s">
        <v>95</v>
      </c>
      <c r="D238" s="56">
        <f t="shared" ref="D238:I238" si="30">SUM(D239:D249)</f>
        <v>121.8</v>
      </c>
      <c r="E238" s="76">
        <f t="shared" si="30"/>
        <v>100.91000000000001</v>
      </c>
      <c r="F238" s="125">
        <f t="shared" si="30"/>
        <v>2.54</v>
      </c>
      <c r="G238" s="76">
        <f t="shared" si="30"/>
        <v>3.7399999999999998</v>
      </c>
      <c r="H238" s="76">
        <f t="shared" si="30"/>
        <v>23.759999999999998</v>
      </c>
      <c r="I238" s="8">
        <f t="shared" si="30"/>
        <v>109.21</v>
      </c>
    </row>
    <row r="239" spans="1:10" x14ac:dyDescent="0.2">
      <c r="A239" s="108"/>
      <c r="B239" s="481" t="s">
        <v>211</v>
      </c>
      <c r="C239" s="308"/>
      <c r="D239" s="166">
        <v>10</v>
      </c>
      <c r="E239" s="166">
        <v>9.9</v>
      </c>
      <c r="F239" s="166">
        <v>1.19</v>
      </c>
      <c r="G239" s="166">
        <v>0.1</v>
      </c>
      <c r="H239" s="166">
        <v>6.63</v>
      </c>
      <c r="I239" s="168">
        <v>35.340000000000003</v>
      </c>
    </row>
    <row r="240" spans="1:10" x14ac:dyDescent="0.2">
      <c r="A240" s="111"/>
      <c r="B240" s="331" t="s">
        <v>15</v>
      </c>
      <c r="C240" s="306"/>
      <c r="D240" s="67">
        <v>40</v>
      </c>
      <c r="E240" s="71">
        <v>28.8</v>
      </c>
      <c r="F240" s="71">
        <v>0.57999999999999996</v>
      </c>
      <c r="G240" s="71">
        <v>0.03</v>
      </c>
      <c r="H240" s="71">
        <v>5.47</v>
      </c>
      <c r="I240" s="101">
        <v>23.04</v>
      </c>
    </row>
    <row r="241" spans="1:10" x14ac:dyDescent="0.2">
      <c r="A241" s="111"/>
      <c r="B241" s="331" t="s">
        <v>16</v>
      </c>
      <c r="C241" s="306"/>
      <c r="D241" s="67">
        <v>15</v>
      </c>
      <c r="E241" s="71">
        <v>12.6</v>
      </c>
      <c r="F241" s="152">
        <v>0.21</v>
      </c>
      <c r="G241" s="71">
        <v>0.03</v>
      </c>
      <c r="H241" s="71">
        <v>9.1999999999999993</v>
      </c>
      <c r="I241" s="101">
        <v>4.03</v>
      </c>
    </row>
    <row r="242" spans="1:10" x14ac:dyDescent="0.2">
      <c r="A242" s="111"/>
      <c r="B242" s="331" t="s">
        <v>14</v>
      </c>
      <c r="C242" s="306"/>
      <c r="D242" s="67">
        <v>15</v>
      </c>
      <c r="E242" s="71">
        <v>12</v>
      </c>
      <c r="F242" s="71">
        <v>0.16</v>
      </c>
      <c r="G242" s="71">
        <v>0.01</v>
      </c>
      <c r="H242" s="71">
        <v>0.84</v>
      </c>
      <c r="I242" s="101">
        <v>4.92</v>
      </c>
    </row>
    <row r="243" spans="1:10" x14ac:dyDescent="0.2">
      <c r="A243" s="111"/>
      <c r="B243" s="461" t="s">
        <v>42</v>
      </c>
      <c r="C243" s="300"/>
      <c r="D243" s="98">
        <v>20</v>
      </c>
      <c r="E243" s="77">
        <v>19</v>
      </c>
      <c r="F243" s="77">
        <v>0.11</v>
      </c>
      <c r="G243" s="77">
        <v>0</v>
      </c>
      <c r="H243" s="77">
        <v>0.8</v>
      </c>
      <c r="I243" s="10">
        <v>3.42</v>
      </c>
      <c r="J243" s="70"/>
    </row>
    <row r="244" spans="1:10" x14ac:dyDescent="0.2">
      <c r="A244" s="111"/>
      <c r="B244" s="331" t="s">
        <v>40</v>
      </c>
      <c r="C244" s="306"/>
      <c r="D244" s="67">
        <v>10</v>
      </c>
      <c r="E244" s="291">
        <v>7.5</v>
      </c>
      <c r="F244" s="71">
        <v>0.08</v>
      </c>
      <c r="G244" s="71">
        <v>0</v>
      </c>
      <c r="H244" s="71">
        <v>0.45</v>
      </c>
      <c r="I244" s="72">
        <v>2.25</v>
      </c>
      <c r="J244" s="70"/>
    </row>
    <row r="245" spans="1:10" x14ac:dyDescent="0.2">
      <c r="A245" s="111"/>
      <c r="B245" s="340" t="s">
        <v>38</v>
      </c>
      <c r="C245" s="298"/>
      <c r="D245" s="67">
        <v>2</v>
      </c>
      <c r="E245" s="71">
        <v>2</v>
      </c>
      <c r="F245" s="71">
        <v>0</v>
      </c>
      <c r="G245" s="71">
        <v>2</v>
      </c>
      <c r="H245" s="71">
        <v>0</v>
      </c>
      <c r="I245" s="72">
        <v>18</v>
      </c>
    </row>
    <row r="246" spans="1:10" x14ac:dyDescent="0.2">
      <c r="A246" s="111"/>
      <c r="B246" s="340" t="s">
        <v>69</v>
      </c>
      <c r="C246" s="298"/>
      <c r="D246" s="67">
        <v>1</v>
      </c>
      <c r="E246" s="71">
        <v>1</v>
      </c>
      <c r="F246" s="71">
        <v>0.01</v>
      </c>
      <c r="G246" s="71">
        <v>0.82</v>
      </c>
      <c r="H246" s="71">
        <v>0.01</v>
      </c>
      <c r="I246" s="72">
        <v>6.61</v>
      </c>
      <c r="J246" s="70"/>
    </row>
    <row r="247" spans="1:10" x14ac:dyDescent="0.2">
      <c r="A247" s="111"/>
      <c r="B247" s="340" t="s">
        <v>17</v>
      </c>
      <c r="C247" s="298"/>
      <c r="D247" s="67">
        <v>3</v>
      </c>
      <c r="E247" s="71">
        <v>2.31</v>
      </c>
      <c r="F247" s="71">
        <v>0.06</v>
      </c>
      <c r="G247" s="71">
        <v>0</v>
      </c>
      <c r="H247" s="71">
        <v>0.2</v>
      </c>
      <c r="I247" s="72">
        <v>0.8</v>
      </c>
    </row>
    <row r="248" spans="1:10" x14ac:dyDescent="0.2">
      <c r="A248" s="111"/>
      <c r="B248" s="340" t="s">
        <v>252</v>
      </c>
      <c r="C248" s="298"/>
      <c r="D248" s="67">
        <v>0.8</v>
      </c>
      <c r="E248" s="71">
        <v>0.8</v>
      </c>
      <c r="F248" s="71">
        <v>0</v>
      </c>
      <c r="G248" s="71">
        <v>0</v>
      </c>
      <c r="H248" s="71">
        <v>0</v>
      </c>
      <c r="I248" s="72">
        <v>0</v>
      </c>
    </row>
    <row r="249" spans="1:10" ht="19.5" thickBot="1" x14ac:dyDescent="0.25">
      <c r="A249" s="112"/>
      <c r="B249" s="280" t="s">
        <v>251</v>
      </c>
      <c r="C249" s="302"/>
      <c r="D249" s="67">
        <v>5</v>
      </c>
      <c r="E249" s="71">
        <v>5</v>
      </c>
      <c r="F249" s="71">
        <v>0.14000000000000001</v>
      </c>
      <c r="G249" s="71">
        <v>0.75</v>
      </c>
      <c r="H249" s="71">
        <v>0.16</v>
      </c>
      <c r="I249" s="72">
        <v>10.8</v>
      </c>
    </row>
    <row r="250" spans="1:10" ht="19.5" thickBot="1" x14ac:dyDescent="0.25">
      <c r="A250" s="192">
        <v>3</v>
      </c>
      <c r="B250" s="84" t="s">
        <v>206</v>
      </c>
      <c r="C250" s="296" t="s">
        <v>109</v>
      </c>
      <c r="D250" s="56">
        <f t="shared" ref="D250:I250" si="31">SUM(D251:D257)</f>
        <v>262.8</v>
      </c>
      <c r="E250" s="76">
        <f t="shared" si="31"/>
        <v>209.20000000000002</v>
      </c>
      <c r="F250" s="76">
        <f t="shared" si="31"/>
        <v>25.980000000000004</v>
      </c>
      <c r="G250" s="76">
        <f t="shared" si="31"/>
        <v>2.4700000000000002</v>
      </c>
      <c r="H250" s="76">
        <f t="shared" si="31"/>
        <v>11.31</v>
      </c>
      <c r="I250" s="8">
        <f t="shared" si="31"/>
        <v>220.67000000000002</v>
      </c>
    </row>
    <row r="251" spans="1:10" x14ac:dyDescent="0.2">
      <c r="A251" s="64"/>
      <c r="B251" s="105" t="s">
        <v>135</v>
      </c>
      <c r="C251" s="309"/>
      <c r="D251" s="98">
        <v>130</v>
      </c>
      <c r="E251" s="77">
        <v>100</v>
      </c>
      <c r="F251" s="77">
        <v>25</v>
      </c>
      <c r="G251" s="77">
        <v>0.4</v>
      </c>
      <c r="H251" s="77">
        <v>0</v>
      </c>
      <c r="I251" s="10">
        <v>170</v>
      </c>
    </row>
    <row r="252" spans="1:10" x14ac:dyDescent="0.2">
      <c r="A252" s="64"/>
      <c r="B252" s="175" t="s">
        <v>105</v>
      </c>
      <c r="C252" s="300"/>
      <c r="D252" s="98">
        <v>100</v>
      </c>
      <c r="E252" s="77">
        <v>80</v>
      </c>
      <c r="F252" s="77">
        <v>0.64</v>
      </c>
      <c r="G252" s="77">
        <v>0</v>
      </c>
      <c r="H252" s="77">
        <v>4.32</v>
      </c>
      <c r="I252" s="10">
        <v>24.8</v>
      </c>
      <c r="J252" s="70"/>
    </row>
    <row r="253" spans="1:10" x14ac:dyDescent="0.2">
      <c r="A253" s="64"/>
      <c r="B253" s="106" t="s">
        <v>16</v>
      </c>
      <c r="C253" s="298"/>
      <c r="D253" s="67">
        <v>10</v>
      </c>
      <c r="E253" s="71">
        <v>8.4</v>
      </c>
      <c r="F253" s="71">
        <v>0.14000000000000001</v>
      </c>
      <c r="G253" s="71">
        <v>0.02</v>
      </c>
      <c r="H253" s="71">
        <v>6.13</v>
      </c>
      <c r="I253" s="72">
        <v>2.69</v>
      </c>
    </row>
    <row r="254" spans="1:10" x14ac:dyDescent="0.2">
      <c r="A254" s="64"/>
      <c r="B254" s="106" t="s">
        <v>14</v>
      </c>
      <c r="C254" s="298"/>
      <c r="D254" s="67">
        <v>10</v>
      </c>
      <c r="E254" s="71">
        <v>8</v>
      </c>
      <c r="F254" s="71">
        <v>0.1</v>
      </c>
      <c r="G254" s="71">
        <v>0.01</v>
      </c>
      <c r="H254" s="71">
        <v>0.56000000000000005</v>
      </c>
      <c r="I254" s="72">
        <v>3.28</v>
      </c>
    </row>
    <row r="255" spans="1:10" x14ac:dyDescent="0.2">
      <c r="A255" s="64"/>
      <c r="B255" s="106" t="s">
        <v>39</v>
      </c>
      <c r="C255" s="298"/>
      <c r="D255" s="67">
        <v>10</v>
      </c>
      <c r="E255" s="71">
        <v>10</v>
      </c>
      <c r="F255" s="71">
        <v>0.1</v>
      </c>
      <c r="G255" s="71">
        <v>0.04</v>
      </c>
      <c r="H255" s="71">
        <v>0.3</v>
      </c>
      <c r="I255" s="72">
        <v>1.9</v>
      </c>
      <c r="J255" s="70"/>
    </row>
    <row r="256" spans="1:10" x14ac:dyDescent="0.2">
      <c r="A256" s="64"/>
      <c r="B256" s="106" t="s">
        <v>38</v>
      </c>
      <c r="C256" s="298"/>
      <c r="D256" s="67">
        <v>2</v>
      </c>
      <c r="E256" s="71">
        <v>2</v>
      </c>
      <c r="F256" s="71">
        <v>0</v>
      </c>
      <c r="G256" s="71">
        <v>2</v>
      </c>
      <c r="H256" s="71">
        <v>0</v>
      </c>
      <c r="I256" s="72">
        <v>18</v>
      </c>
    </row>
    <row r="257" spans="1:10" ht="19.5" thickBot="1" x14ac:dyDescent="0.25">
      <c r="A257" s="64"/>
      <c r="B257" s="110" t="s">
        <v>252</v>
      </c>
      <c r="C257" s="302"/>
      <c r="D257" s="67">
        <v>0.8</v>
      </c>
      <c r="E257" s="71">
        <v>0.8</v>
      </c>
      <c r="F257" s="71">
        <v>0</v>
      </c>
      <c r="G257" s="71">
        <v>0</v>
      </c>
      <c r="H257" s="71">
        <v>0</v>
      </c>
      <c r="I257" s="72">
        <v>0</v>
      </c>
    </row>
    <row r="258" spans="1:10" ht="19.5" thickBot="1" x14ac:dyDescent="0.25">
      <c r="A258" s="192">
        <v>4</v>
      </c>
      <c r="B258" s="84" t="s">
        <v>127</v>
      </c>
      <c r="C258" s="296" t="s">
        <v>187</v>
      </c>
      <c r="D258" s="56">
        <f t="shared" ref="D258:I258" si="32">SUM(D259:D260)</f>
        <v>13</v>
      </c>
      <c r="E258" s="76">
        <f t="shared" si="32"/>
        <v>13</v>
      </c>
      <c r="F258" s="76">
        <f t="shared" si="32"/>
        <v>0.17</v>
      </c>
      <c r="G258" s="76">
        <f t="shared" si="32"/>
        <v>0.27</v>
      </c>
      <c r="H258" s="76">
        <f t="shared" si="32"/>
        <v>11.270000000000001</v>
      </c>
      <c r="I258" s="8">
        <f t="shared" si="32"/>
        <v>48.07</v>
      </c>
    </row>
    <row r="259" spans="1:10" x14ac:dyDescent="0.2">
      <c r="A259" s="64"/>
      <c r="B259" s="294" t="s">
        <v>80</v>
      </c>
      <c r="C259" s="300"/>
      <c r="D259" s="98">
        <v>10</v>
      </c>
      <c r="E259" s="77">
        <v>10</v>
      </c>
      <c r="F259" s="77">
        <v>0.17</v>
      </c>
      <c r="G259" s="77">
        <v>0.27</v>
      </c>
      <c r="H259" s="77">
        <v>8.3000000000000007</v>
      </c>
      <c r="I259" s="10">
        <v>35.9</v>
      </c>
    </row>
    <row r="260" spans="1:10" ht="19.5" thickBot="1" x14ac:dyDescent="0.25">
      <c r="A260" s="65"/>
      <c r="B260" s="290" t="s">
        <v>7</v>
      </c>
      <c r="C260" s="302"/>
      <c r="D260" s="310">
        <v>3</v>
      </c>
      <c r="E260" s="71">
        <v>3</v>
      </c>
      <c r="F260" s="71">
        <v>0</v>
      </c>
      <c r="G260" s="71">
        <v>0</v>
      </c>
      <c r="H260" s="71">
        <v>2.97</v>
      </c>
      <c r="I260" s="72">
        <v>12.17</v>
      </c>
    </row>
    <row r="261" spans="1:10" ht="19.5" thickBot="1" x14ac:dyDescent="0.25">
      <c r="A261" s="187">
        <v>5</v>
      </c>
      <c r="B261" s="84" t="s">
        <v>90</v>
      </c>
      <c r="C261" s="296" t="s">
        <v>111</v>
      </c>
      <c r="D261" s="56">
        <v>33</v>
      </c>
      <c r="E261" s="76">
        <v>33</v>
      </c>
      <c r="F261" s="76">
        <v>2.97</v>
      </c>
      <c r="G261" s="76">
        <v>0.99</v>
      </c>
      <c r="H261" s="76">
        <v>15.84</v>
      </c>
      <c r="I261" s="20">
        <v>85.14</v>
      </c>
    </row>
    <row r="262" spans="1:10" ht="19.5" thickBot="1" x14ac:dyDescent="0.25">
      <c r="A262" s="29"/>
      <c r="B262" s="457" t="s">
        <v>27</v>
      </c>
      <c r="C262" s="217"/>
      <c r="D262" s="456"/>
      <c r="E262" s="326"/>
      <c r="F262" s="423">
        <f>SUM(F233+F238+F250+F258+F261)</f>
        <v>32.920000000000009</v>
      </c>
      <c r="G262" s="227">
        <f>SUM(G233+G238+G250+G258+G261)</f>
        <v>13.030000000000001</v>
      </c>
      <c r="H262" s="424">
        <f>SUM(H233+H238+H250+H261+H258)</f>
        <v>65.349999999999994</v>
      </c>
      <c r="I262" s="227">
        <f>SUM(I233+I238+I250+I258+I261)</f>
        <v>527.04000000000008</v>
      </c>
    </row>
    <row r="263" spans="1:10" ht="19.5" thickBot="1" x14ac:dyDescent="0.25">
      <c r="A263" s="130"/>
      <c r="B263" s="132"/>
      <c r="C263" s="263"/>
      <c r="D263" s="132"/>
      <c r="E263" s="132"/>
      <c r="F263" s="132"/>
      <c r="G263" s="132"/>
      <c r="H263" s="132"/>
      <c r="I263" s="345"/>
    </row>
    <row r="264" spans="1:10" ht="19.5" thickBot="1" x14ac:dyDescent="0.25">
      <c r="A264" s="537" t="s">
        <v>230</v>
      </c>
      <c r="B264" s="538"/>
      <c r="C264" s="538"/>
      <c r="D264" s="538"/>
      <c r="E264" s="538"/>
      <c r="F264" s="538"/>
      <c r="G264" s="538"/>
      <c r="H264" s="538"/>
      <c r="I264" s="539"/>
    </row>
    <row r="265" spans="1:10" ht="19.5" thickBot="1" x14ac:dyDescent="0.25">
      <c r="A265" s="187">
        <v>1</v>
      </c>
      <c r="B265" s="84" t="s">
        <v>253</v>
      </c>
      <c r="C265" s="296" t="s">
        <v>109</v>
      </c>
      <c r="D265" s="56">
        <f t="shared" ref="D265:I265" si="33">SUM(D266:D274)</f>
        <v>158</v>
      </c>
      <c r="E265" s="76">
        <f t="shared" si="33"/>
        <v>150.5</v>
      </c>
      <c r="F265" s="76">
        <f t="shared" si="33"/>
        <v>14.889999999999999</v>
      </c>
      <c r="G265" s="76">
        <f t="shared" si="33"/>
        <v>11.389999999999999</v>
      </c>
      <c r="H265" s="76">
        <f t="shared" si="33"/>
        <v>28.41</v>
      </c>
      <c r="I265" s="8">
        <f t="shared" si="33"/>
        <v>304.07000000000005</v>
      </c>
    </row>
    <row r="266" spans="1:10" x14ac:dyDescent="0.2">
      <c r="A266" s="64"/>
      <c r="B266" s="154" t="s">
        <v>91</v>
      </c>
      <c r="C266" s="309"/>
      <c r="D266" s="103">
        <v>50</v>
      </c>
      <c r="E266" s="99">
        <v>50</v>
      </c>
      <c r="F266" s="99">
        <v>8</v>
      </c>
      <c r="G266" s="99">
        <v>4.5</v>
      </c>
      <c r="H266" s="99">
        <v>0.5</v>
      </c>
      <c r="I266" s="102">
        <v>100.5</v>
      </c>
    </row>
    <row r="267" spans="1:10" x14ac:dyDescent="0.2">
      <c r="A267" s="64"/>
      <c r="B267" s="343" t="s">
        <v>25</v>
      </c>
      <c r="C267" s="298"/>
      <c r="D267" s="67">
        <v>30</v>
      </c>
      <c r="E267" s="152">
        <v>26.1</v>
      </c>
      <c r="F267" s="71">
        <v>3.39</v>
      </c>
      <c r="G267" s="71">
        <v>2.61</v>
      </c>
      <c r="H267" s="71">
        <v>0.26</v>
      </c>
      <c r="I267" s="72">
        <v>37.32</v>
      </c>
    </row>
    <row r="268" spans="1:10" x14ac:dyDescent="0.2">
      <c r="A268" s="64"/>
      <c r="B268" s="343" t="s">
        <v>160</v>
      </c>
      <c r="C268" s="298"/>
      <c r="D268" s="67">
        <v>30</v>
      </c>
      <c r="E268" s="71">
        <v>30</v>
      </c>
      <c r="F268" s="71">
        <v>3</v>
      </c>
      <c r="G268" s="71">
        <v>0.3</v>
      </c>
      <c r="H268" s="71">
        <v>21.9</v>
      </c>
      <c r="I268" s="72">
        <v>107.4</v>
      </c>
      <c r="J268" s="70"/>
    </row>
    <row r="269" spans="1:10" x14ac:dyDescent="0.2">
      <c r="A269" s="64"/>
      <c r="B269" s="343" t="s">
        <v>72</v>
      </c>
      <c r="C269" s="298"/>
      <c r="D269" s="67">
        <v>30</v>
      </c>
      <c r="E269" s="71">
        <v>26.4</v>
      </c>
      <c r="F269" s="71">
        <v>0.11</v>
      </c>
      <c r="G269" s="71">
        <v>0</v>
      </c>
      <c r="H269" s="71">
        <v>2.98</v>
      </c>
      <c r="I269" s="72">
        <v>12.41</v>
      </c>
      <c r="J269" s="70"/>
    </row>
    <row r="270" spans="1:10" x14ac:dyDescent="0.2">
      <c r="A270" s="64"/>
      <c r="B270" s="343" t="s">
        <v>254</v>
      </c>
      <c r="C270" s="298"/>
      <c r="D270" s="67">
        <v>10</v>
      </c>
      <c r="E270" s="71">
        <v>10</v>
      </c>
      <c r="F270" s="71">
        <v>0.2</v>
      </c>
      <c r="G270" s="71">
        <v>0.3</v>
      </c>
      <c r="H270" s="71">
        <v>0.4</v>
      </c>
      <c r="I270" s="72">
        <v>5</v>
      </c>
      <c r="J270" s="70"/>
    </row>
    <row r="271" spans="1:10" x14ac:dyDescent="0.2">
      <c r="A271" s="64"/>
      <c r="B271" s="343" t="s">
        <v>204</v>
      </c>
      <c r="C271" s="298"/>
      <c r="D271" s="67">
        <v>2</v>
      </c>
      <c r="E271" s="71">
        <v>2</v>
      </c>
      <c r="F271" s="71">
        <v>0.17</v>
      </c>
      <c r="G271" s="71">
        <v>0.04</v>
      </c>
      <c r="H271" s="71">
        <v>0.36</v>
      </c>
      <c r="I271" s="72">
        <v>2.1</v>
      </c>
      <c r="J271" s="70"/>
    </row>
    <row r="272" spans="1:10" x14ac:dyDescent="0.2">
      <c r="A272" s="64"/>
      <c r="B272" s="293" t="s">
        <v>246</v>
      </c>
      <c r="C272" s="298"/>
      <c r="D272" s="67">
        <v>2</v>
      </c>
      <c r="E272" s="71">
        <v>2</v>
      </c>
      <c r="F272" s="71">
        <v>0.02</v>
      </c>
      <c r="G272" s="71">
        <v>1.64</v>
      </c>
      <c r="H272" s="71">
        <v>0.03</v>
      </c>
      <c r="I272" s="72">
        <v>13.22</v>
      </c>
    </row>
    <row r="273" spans="1:10" x14ac:dyDescent="0.2">
      <c r="A273" s="64"/>
      <c r="B273" s="293" t="s">
        <v>7</v>
      </c>
      <c r="C273" s="298"/>
      <c r="D273" s="67">
        <v>2</v>
      </c>
      <c r="E273" s="71">
        <v>2</v>
      </c>
      <c r="F273" s="71">
        <v>0</v>
      </c>
      <c r="G273" s="71">
        <v>0</v>
      </c>
      <c r="H273" s="71">
        <v>1.98</v>
      </c>
      <c r="I273" s="72">
        <v>8.1199999999999992</v>
      </c>
      <c r="J273" s="70"/>
    </row>
    <row r="274" spans="1:10" ht="19.5" thickBot="1" x14ac:dyDescent="0.25">
      <c r="A274" s="64"/>
      <c r="B274" s="293" t="s">
        <v>38</v>
      </c>
      <c r="C274" s="298"/>
      <c r="D274" s="67">
        <v>2</v>
      </c>
      <c r="E274" s="71">
        <v>2</v>
      </c>
      <c r="F274" s="71">
        <v>0</v>
      </c>
      <c r="G274" s="71">
        <v>2</v>
      </c>
      <c r="H274" s="71">
        <v>0</v>
      </c>
      <c r="I274" s="72">
        <v>18</v>
      </c>
    </row>
    <row r="275" spans="1:10" ht="19.5" thickBot="1" x14ac:dyDescent="0.25">
      <c r="A275" s="187">
        <v>2</v>
      </c>
      <c r="B275" s="443" t="s">
        <v>151</v>
      </c>
      <c r="C275" s="296" t="s">
        <v>85</v>
      </c>
      <c r="D275" s="56">
        <v>200</v>
      </c>
      <c r="E275" s="76">
        <v>200</v>
      </c>
      <c r="F275" s="76">
        <v>4</v>
      </c>
      <c r="G275" s="76">
        <v>6</v>
      </c>
      <c r="H275" s="76">
        <v>8</v>
      </c>
      <c r="I275" s="8">
        <v>100</v>
      </c>
    </row>
    <row r="276" spans="1:10" ht="19.5" thickBot="1" x14ac:dyDescent="0.25">
      <c r="A276" s="29"/>
      <c r="B276" s="485" t="s">
        <v>231</v>
      </c>
      <c r="C276" s="254"/>
      <c r="D276" s="32"/>
      <c r="E276" s="32"/>
      <c r="F276" s="138">
        <f>SUM(F265+F275)</f>
        <v>18.89</v>
      </c>
      <c r="G276" s="323">
        <f>SUM(G265+G275)</f>
        <v>17.39</v>
      </c>
      <c r="H276" s="138">
        <f>SUM(H265+H275)</f>
        <v>36.409999999999997</v>
      </c>
      <c r="I276" s="326">
        <f>SUM(I265+I275)</f>
        <v>404.07000000000005</v>
      </c>
    </row>
    <row r="277" spans="1:10" ht="19.5" thickBot="1" x14ac:dyDescent="0.25">
      <c r="A277" s="49"/>
      <c r="B277" s="50" t="s">
        <v>31</v>
      </c>
      <c r="C277" s="260"/>
      <c r="D277" s="51"/>
      <c r="E277" s="51"/>
      <c r="F277" s="396">
        <f>SUM(F226+F229+F262+F276)</f>
        <v>63.350000000000009</v>
      </c>
      <c r="G277" s="397">
        <f>SUM(G226+G229+G262+G276)</f>
        <v>44.1</v>
      </c>
      <c r="H277" s="397">
        <f>SUM(H226+H229+H262+H276)</f>
        <v>165.75</v>
      </c>
      <c r="I277" s="379">
        <f>SUM(I226+I229+I262+I276)</f>
        <v>1365.92</v>
      </c>
      <c r="J277" s="70"/>
    </row>
    <row r="278" spans="1:10" ht="19.5" hidden="1" thickBot="1" x14ac:dyDescent="0.25">
      <c r="A278" s="52"/>
      <c r="B278" s="53"/>
      <c r="C278" s="261"/>
      <c r="D278" s="54"/>
      <c r="E278" s="54"/>
      <c r="F278" s="54"/>
      <c r="G278" s="54"/>
      <c r="H278" s="54"/>
      <c r="I278" s="55"/>
    </row>
    <row r="279" spans="1:10" ht="19.5" thickBot="1" x14ac:dyDescent="0.25">
      <c r="A279" s="544" t="s">
        <v>20</v>
      </c>
      <c r="B279" s="545"/>
      <c r="C279" s="545"/>
      <c r="D279" s="545"/>
      <c r="E279" s="545"/>
      <c r="F279" s="545"/>
      <c r="G279" s="545"/>
      <c r="H279" s="545"/>
      <c r="I279" s="546"/>
    </row>
    <row r="280" spans="1:10" ht="19.5" thickBot="1" x14ac:dyDescent="0.25">
      <c r="A280" s="537" t="s">
        <v>11</v>
      </c>
      <c r="B280" s="538"/>
      <c r="C280" s="538"/>
      <c r="D280" s="538"/>
      <c r="E280" s="538"/>
      <c r="F280" s="538"/>
      <c r="G280" s="538"/>
      <c r="H280" s="538"/>
      <c r="I280" s="539"/>
    </row>
    <row r="281" spans="1:10" ht="19.5" thickBot="1" x14ac:dyDescent="0.25">
      <c r="A281" s="187">
        <v>1</v>
      </c>
      <c r="B281" s="66" t="s">
        <v>237</v>
      </c>
      <c r="C281" s="296" t="s">
        <v>85</v>
      </c>
      <c r="D281" s="56">
        <f t="shared" ref="D281:I281" si="34">SUM(D282:D285)</f>
        <v>176</v>
      </c>
      <c r="E281" s="76">
        <f t="shared" si="34"/>
        <v>175.8</v>
      </c>
      <c r="F281" s="76">
        <f t="shared" si="34"/>
        <v>6.8999999999999995</v>
      </c>
      <c r="G281" s="76">
        <f t="shared" si="34"/>
        <v>4.84</v>
      </c>
      <c r="H281" s="97">
        <f t="shared" si="34"/>
        <v>24.76</v>
      </c>
      <c r="I281" s="138">
        <f t="shared" si="34"/>
        <v>178.14</v>
      </c>
    </row>
    <row r="282" spans="1:10" x14ac:dyDescent="0.2">
      <c r="A282" s="64"/>
      <c r="B282" s="105" t="s">
        <v>130</v>
      </c>
      <c r="C282" s="300"/>
      <c r="D282" s="98">
        <v>20</v>
      </c>
      <c r="E282" s="9">
        <v>19.8</v>
      </c>
      <c r="F282" s="9">
        <v>2.38</v>
      </c>
      <c r="G282" s="9">
        <v>0.2</v>
      </c>
      <c r="H282" s="9">
        <v>13.27</v>
      </c>
      <c r="I282" s="10">
        <v>70.69</v>
      </c>
    </row>
    <row r="283" spans="1:10" x14ac:dyDescent="0.2">
      <c r="A283" s="64"/>
      <c r="B283" s="106" t="s">
        <v>63</v>
      </c>
      <c r="C283" s="298"/>
      <c r="D283" s="67">
        <v>150</v>
      </c>
      <c r="E283" s="11">
        <v>150</v>
      </c>
      <c r="F283" s="11">
        <v>4.5</v>
      </c>
      <c r="G283" s="11">
        <v>3</v>
      </c>
      <c r="H283" s="11">
        <v>7.5</v>
      </c>
      <c r="I283" s="12">
        <v>78</v>
      </c>
    </row>
    <row r="284" spans="1:10" x14ac:dyDescent="0.2">
      <c r="A284" s="64"/>
      <c r="B284" s="106" t="s">
        <v>246</v>
      </c>
      <c r="C284" s="298"/>
      <c r="D284" s="67">
        <v>2</v>
      </c>
      <c r="E284" s="11">
        <v>2</v>
      </c>
      <c r="F284" s="11">
        <v>0.02</v>
      </c>
      <c r="G284" s="11">
        <v>1.64</v>
      </c>
      <c r="H284" s="11">
        <v>0.03</v>
      </c>
      <c r="I284" s="12">
        <v>13.22</v>
      </c>
    </row>
    <row r="285" spans="1:10" ht="19.5" thickBot="1" x14ac:dyDescent="0.25">
      <c r="A285" s="64"/>
      <c r="B285" s="110" t="s">
        <v>7</v>
      </c>
      <c r="C285" s="299"/>
      <c r="D285" s="104">
        <v>4</v>
      </c>
      <c r="E285" s="74">
        <v>4</v>
      </c>
      <c r="F285" s="74">
        <v>0</v>
      </c>
      <c r="G285" s="74">
        <v>0</v>
      </c>
      <c r="H285" s="74">
        <v>3.96</v>
      </c>
      <c r="I285" s="75">
        <v>16.23</v>
      </c>
      <c r="J285" s="70"/>
    </row>
    <row r="286" spans="1:10" ht="19.5" thickBot="1" x14ac:dyDescent="0.25">
      <c r="A286" s="187">
        <v>2</v>
      </c>
      <c r="B286" s="66" t="s">
        <v>131</v>
      </c>
      <c r="C286" s="296" t="s">
        <v>161</v>
      </c>
      <c r="D286" s="56">
        <f t="shared" ref="D286:I286" si="35">D287+D288</f>
        <v>50</v>
      </c>
      <c r="E286" s="76">
        <f t="shared" si="35"/>
        <v>49.6</v>
      </c>
      <c r="F286" s="76">
        <f t="shared" si="35"/>
        <v>5.74</v>
      </c>
      <c r="G286" s="76">
        <f t="shared" si="35"/>
        <v>3.07</v>
      </c>
      <c r="H286" s="97">
        <f t="shared" si="35"/>
        <v>19.2</v>
      </c>
      <c r="I286" s="8">
        <f t="shared" si="35"/>
        <v>144.05000000000001</v>
      </c>
    </row>
    <row r="287" spans="1:10" x14ac:dyDescent="0.2">
      <c r="A287" s="64"/>
      <c r="B287" s="216" t="s">
        <v>87</v>
      </c>
      <c r="C287" s="300"/>
      <c r="D287" s="98">
        <v>40</v>
      </c>
      <c r="E287" s="9">
        <v>40</v>
      </c>
      <c r="F287" s="9">
        <v>3.24</v>
      </c>
      <c r="G287" s="9">
        <v>0.48</v>
      </c>
      <c r="H287" s="9">
        <v>19.2</v>
      </c>
      <c r="I287" s="10">
        <v>106.8</v>
      </c>
    </row>
    <row r="288" spans="1:10" ht="19.5" thickBot="1" x14ac:dyDescent="0.25">
      <c r="A288" s="64"/>
      <c r="B288" s="109" t="s">
        <v>88</v>
      </c>
      <c r="C288" s="302"/>
      <c r="D288" s="67">
        <v>10</v>
      </c>
      <c r="E288" s="11">
        <v>9.6</v>
      </c>
      <c r="F288" s="11">
        <v>2.5</v>
      </c>
      <c r="G288" s="11">
        <v>2.59</v>
      </c>
      <c r="H288" s="11">
        <v>0</v>
      </c>
      <c r="I288" s="12">
        <v>37.25</v>
      </c>
    </row>
    <row r="289" spans="1:10" ht="19.5" thickBot="1" x14ac:dyDescent="0.25">
      <c r="A289" s="187">
        <v>3</v>
      </c>
      <c r="B289" s="66" t="s">
        <v>143</v>
      </c>
      <c r="C289" s="296" t="s">
        <v>85</v>
      </c>
      <c r="D289" s="56">
        <f t="shared" ref="D289:I289" si="36">SUM(D290:D291)</f>
        <v>202</v>
      </c>
      <c r="E289" s="76">
        <f t="shared" si="36"/>
        <v>202</v>
      </c>
      <c r="F289" s="76">
        <f t="shared" si="36"/>
        <v>6.4</v>
      </c>
      <c r="G289" s="76">
        <f t="shared" si="36"/>
        <v>4.28</v>
      </c>
      <c r="H289" s="97">
        <f t="shared" si="36"/>
        <v>11.08</v>
      </c>
      <c r="I289" s="8">
        <f t="shared" si="36"/>
        <v>108.58</v>
      </c>
    </row>
    <row r="290" spans="1:10" x14ac:dyDescent="0.2">
      <c r="A290" s="64"/>
      <c r="B290" s="105" t="s">
        <v>63</v>
      </c>
      <c r="C290" s="309"/>
      <c r="D290" s="103">
        <v>200</v>
      </c>
      <c r="E290" s="99">
        <v>200</v>
      </c>
      <c r="F290" s="99">
        <v>6</v>
      </c>
      <c r="G290" s="99">
        <v>4</v>
      </c>
      <c r="H290" s="99">
        <v>10</v>
      </c>
      <c r="I290" s="327">
        <v>104</v>
      </c>
    </row>
    <row r="291" spans="1:10" ht="19.5" thickBot="1" x14ac:dyDescent="0.25">
      <c r="A291" s="64"/>
      <c r="B291" s="312" t="s">
        <v>153</v>
      </c>
      <c r="C291" s="311"/>
      <c r="D291" s="313">
        <v>2</v>
      </c>
      <c r="E291" s="126">
        <v>2</v>
      </c>
      <c r="F291" s="41">
        <v>0.4</v>
      </c>
      <c r="G291" s="41">
        <v>0.28000000000000003</v>
      </c>
      <c r="H291" s="241">
        <v>1.08</v>
      </c>
      <c r="I291" s="73">
        <v>4.58</v>
      </c>
      <c r="J291" s="70"/>
    </row>
    <row r="292" spans="1:10" ht="19.5" thickBot="1" x14ac:dyDescent="0.25">
      <c r="A292" s="36"/>
      <c r="B292" s="43" t="s">
        <v>26</v>
      </c>
      <c r="C292" s="217"/>
      <c r="D292" s="30"/>
      <c r="E292" s="30"/>
      <c r="F292" s="138">
        <f>SUM(F281+F286+F289)</f>
        <v>19.04</v>
      </c>
      <c r="G292" s="323">
        <f>SUM(G281+G286+G289)</f>
        <v>12.190000000000001</v>
      </c>
      <c r="H292" s="138">
        <f>SUM(H281+H286+H289)</f>
        <v>55.04</v>
      </c>
      <c r="I292" s="138">
        <f>SUM(I281+I286+I289)</f>
        <v>430.77</v>
      </c>
    </row>
    <row r="293" spans="1:10" ht="19.5" thickBot="1" x14ac:dyDescent="0.25">
      <c r="A293" s="37"/>
      <c r="B293" s="38"/>
      <c r="C293" s="257"/>
      <c r="D293" s="38"/>
      <c r="E293" s="38"/>
      <c r="F293" s="38"/>
      <c r="G293" s="38"/>
      <c r="H293" s="38"/>
      <c r="I293" s="39"/>
    </row>
    <row r="294" spans="1:10" ht="19.5" thickBot="1" x14ac:dyDescent="0.25">
      <c r="A294" s="537" t="s">
        <v>82</v>
      </c>
      <c r="B294" s="538"/>
      <c r="C294" s="538"/>
      <c r="D294" s="538"/>
      <c r="E294" s="538"/>
      <c r="F294" s="538"/>
      <c r="G294" s="538"/>
      <c r="H294" s="538"/>
      <c r="I294" s="539"/>
    </row>
    <row r="295" spans="1:10" ht="19.5" thickBot="1" x14ac:dyDescent="0.25">
      <c r="A295" s="185">
        <v>1</v>
      </c>
      <c r="B295" s="48" t="s">
        <v>164</v>
      </c>
      <c r="C295" s="296" t="s">
        <v>166</v>
      </c>
      <c r="D295" s="56">
        <v>200</v>
      </c>
      <c r="E295" s="76">
        <v>140</v>
      </c>
      <c r="F295" s="76">
        <f>SUM(F296:F297)</f>
        <v>2.4</v>
      </c>
      <c r="G295" s="76">
        <f>SUM(G296:G297)</f>
        <v>3.92</v>
      </c>
      <c r="H295" s="76">
        <f>SUM(H296:H297)</f>
        <v>31.66</v>
      </c>
      <c r="I295" s="20">
        <f>SUM(I296:I297)</f>
        <v>157.35</v>
      </c>
    </row>
    <row r="296" spans="1:10" x14ac:dyDescent="0.2">
      <c r="A296" s="124"/>
      <c r="B296" s="303" t="s">
        <v>165</v>
      </c>
      <c r="C296" s="309"/>
      <c r="D296" s="425">
        <v>200</v>
      </c>
      <c r="E296" s="356">
        <v>140</v>
      </c>
      <c r="F296" s="99">
        <v>1.4</v>
      </c>
      <c r="G296" s="99">
        <v>0.42</v>
      </c>
      <c r="H296" s="99">
        <v>30.8</v>
      </c>
      <c r="I296" s="102">
        <v>124.6</v>
      </c>
      <c r="J296" s="70"/>
    </row>
    <row r="297" spans="1:10" ht="19.5" thickBot="1" x14ac:dyDescent="0.25">
      <c r="A297" s="124"/>
      <c r="B297" s="209" t="s">
        <v>73</v>
      </c>
      <c r="C297" s="311"/>
      <c r="D297" s="91">
        <v>5</v>
      </c>
      <c r="E297" s="286">
        <v>5</v>
      </c>
      <c r="F297" s="78">
        <v>1</v>
      </c>
      <c r="G297" s="79">
        <v>3.5</v>
      </c>
      <c r="H297" s="79">
        <v>0.86</v>
      </c>
      <c r="I297" s="328">
        <v>32.75</v>
      </c>
      <c r="J297" s="70"/>
    </row>
    <row r="298" spans="1:10" ht="19.5" thickBot="1" x14ac:dyDescent="0.25">
      <c r="A298" s="426"/>
      <c r="B298" s="319" t="s">
        <v>93</v>
      </c>
      <c r="C298" s="217"/>
      <c r="D298" s="323"/>
      <c r="E298" s="326"/>
      <c r="F298" s="322">
        <v>2.4</v>
      </c>
      <c r="G298" s="138">
        <v>3.92</v>
      </c>
      <c r="H298" s="138">
        <v>31.66</v>
      </c>
      <c r="I298" s="326">
        <v>157.35</v>
      </c>
      <c r="J298" s="70"/>
    </row>
    <row r="299" spans="1:10" ht="19.5" thickBot="1" x14ac:dyDescent="0.25">
      <c r="A299" s="531" t="s">
        <v>13</v>
      </c>
      <c r="B299" s="532"/>
      <c r="C299" s="532"/>
      <c r="D299" s="532"/>
      <c r="E299" s="532"/>
      <c r="F299" s="535"/>
      <c r="G299" s="535"/>
      <c r="H299" s="535"/>
      <c r="I299" s="536"/>
    </row>
    <row r="300" spans="1:10" ht="19.5" thickBot="1" x14ac:dyDescent="0.25">
      <c r="A300" s="191">
        <v>1</v>
      </c>
      <c r="B300" s="66" t="s">
        <v>74</v>
      </c>
      <c r="C300" s="296" t="s">
        <v>264</v>
      </c>
      <c r="D300" s="19">
        <v>30</v>
      </c>
      <c r="E300" s="466">
        <v>28.5</v>
      </c>
      <c r="F300" s="76">
        <v>0.17</v>
      </c>
      <c r="G300" s="76">
        <v>0</v>
      </c>
      <c r="H300" s="56">
        <v>1.2</v>
      </c>
      <c r="I300" s="20">
        <v>5.13</v>
      </c>
    </row>
    <row r="301" spans="1:10" ht="19.5" thickBot="1" x14ac:dyDescent="0.25">
      <c r="A301" s="163"/>
      <c r="B301" s="346" t="s">
        <v>42</v>
      </c>
      <c r="C301" s="296"/>
      <c r="D301" s="208">
        <v>30</v>
      </c>
      <c r="E301" s="40">
        <v>28.5</v>
      </c>
      <c r="F301" s="40">
        <v>0.17</v>
      </c>
      <c r="G301" s="40">
        <v>0</v>
      </c>
      <c r="H301" s="40">
        <v>1.2</v>
      </c>
      <c r="I301" s="179">
        <v>5.13</v>
      </c>
      <c r="J301" s="70"/>
    </row>
    <row r="302" spans="1:10" ht="19.5" thickBot="1" x14ac:dyDescent="0.25">
      <c r="A302" s="187">
        <v>2</v>
      </c>
      <c r="B302" s="69" t="s">
        <v>94</v>
      </c>
      <c r="C302" s="296" t="s">
        <v>95</v>
      </c>
      <c r="D302" s="56">
        <f t="shared" ref="D302:I302" si="37">SUM(D303:D313)</f>
        <v>136.80000000000001</v>
      </c>
      <c r="E302" s="76">
        <f t="shared" si="37"/>
        <v>111.96</v>
      </c>
      <c r="F302" s="76">
        <f t="shared" si="37"/>
        <v>3.04</v>
      </c>
      <c r="G302" s="76">
        <f t="shared" si="37"/>
        <v>3.98</v>
      </c>
      <c r="H302" s="97">
        <f t="shared" si="37"/>
        <v>27.240000000000002</v>
      </c>
      <c r="I302" s="8">
        <f t="shared" si="37"/>
        <v>128.04</v>
      </c>
    </row>
    <row r="303" spans="1:10" x14ac:dyDescent="0.2">
      <c r="A303" s="111"/>
      <c r="B303" s="154" t="s">
        <v>119</v>
      </c>
      <c r="C303" s="309"/>
      <c r="D303" s="103">
        <v>20</v>
      </c>
      <c r="E303" s="99">
        <v>20</v>
      </c>
      <c r="F303" s="99">
        <v>2</v>
      </c>
      <c r="G303" s="99">
        <v>0.26</v>
      </c>
      <c r="H303" s="99">
        <v>14.8</v>
      </c>
      <c r="I303" s="102">
        <v>72</v>
      </c>
    </row>
    <row r="304" spans="1:10" x14ac:dyDescent="0.2">
      <c r="A304" s="111"/>
      <c r="B304" s="294" t="s">
        <v>120</v>
      </c>
      <c r="C304" s="300"/>
      <c r="D304" s="98">
        <v>50</v>
      </c>
      <c r="E304" s="77">
        <v>35</v>
      </c>
      <c r="F304" s="77">
        <v>0.25</v>
      </c>
      <c r="G304" s="77">
        <v>7.0000000000000007E-2</v>
      </c>
      <c r="H304" s="77">
        <v>1.05</v>
      </c>
      <c r="I304" s="10">
        <v>5.6</v>
      </c>
      <c r="J304" s="70"/>
    </row>
    <row r="305" spans="1:10" x14ac:dyDescent="0.2">
      <c r="A305" s="111"/>
      <c r="B305" s="293" t="s">
        <v>16</v>
      </c>
      <c r="C305" s="298"/>
      <c r="D305" s="67">
        <v>15</v>
      </c>
      <c r="E305" s="71">
        <v>12.6</v>
      </c>
      <c r="F305" s="71">
        <v>0.21</v>
      </c>
      <c r="G305" s="71">
        <v>0.03</v>
      </c>
      <c r="H305" s="71">
        <v>9.1999999999999993</v>
      </c>
      <c r="I305" s="72">
        <v>4.03</v>
      </c>
    </row>
    <row r="306" spans="1:10" x14ac:dyDescent="0.2">
      <c r="A306" s="111"/>
      <c r="B306" s="293" t="s">
        <v>14</v>
      </c>
      <c r="C306" s="298"/>
      <c r="D306" s="67">
        <v>15</v>
      </c>
      <c r="E306" s="71">
        <v>12</v>
      </c>
      <c r="F306" s="71">
        <v>0.16</v>
      </c>
      <c r="G306" s="71">
        <v>0.01</v>
      </c>
      <c r="H306" s="71">
        <v>0.84</v>
      </c>
      <c r="I306" s="72">
        <v>4.92</v>
      </c>
    </row>
    <row r="307" spans="1:10" x14ac:dyDescent="0.2">
      <c r="A307" s="111"/>
      <c r="B307" s="293" t="s">
        <v>40</v>
      </c>
      <c r="C307" s="298"/>
      <c r="D307" s="67">
        <v>15</v>
      </c>
      <c r="E307" s="71">
        <v>11.25</v>
      </c>
      <c r="F307" s="71">
        <v>0.11</v>
      </c>
      <c r="G307" s="71">
        <v>0</v>
      </c>
      <c r="H307" s="71">
        <v>0.68</v>
      </c>
      <c r="I307" s="72">
        <v>3.38</v>
      </c>
      <c r="J307" s="70"/>
    </row>
    <row r="308" spans="1:10" x14ac:dyDescent="0.2">
      <c r="A308" s="111"/>
      <c r="B308" s="293" t="s">
        <v>39</v>
      </c>
      <c r="C308" s="298"/>
      <c r="D308" s="67">
        <v>10</v>
      </c>
      <c r="E308" s="71">
        <v>10</v>
      </c>
      <c r="F308" s="71">
        <v>0.1</v>
      </c>
      <c r="G308" s="71">
        <v>0.04</v>
      </c>
      <c r="H308" s="71">
        <v>0.3</v>
      </c>
      <c r="I308" s="101">
        <v>1.9</v>
      </c>
      <c r="J308" s="70"/>
    </row>
    <row r="309" spans="1:10" x14ac:dyDescent="0.2">
      <c r="A309" s="111"/>
      <c r="B309" s="293" t="s">
        <v>17</v>
      </c>
      <c r="C309" s="298"/>
      <c r="D309" s="67">
        <v>3</v>
      </c>
      <c r="E309" s="71">
        <v>2.31</v>
      </c>
      <c r="F309" s="71">
        <v>0.06</v>
      </c>
      <c r="G309" s="71">
        <v>0</v>
      </c>
      <c r="H309" s="71">
        <v>0.2</v>
      </c>
      <c r="I309" s="72">
        <v>0.8</v>
      </c>
    </row>
    <row r="310" spans="1:10" x14ac:dyDescent="0.2">
      <c r="A310" s="111"/>
      <c r="B310" s="293" t="s">
        <v>79</v>
      </c>
      <c r="C310" s="298"/>
      <c r="D310" s="67">
        <v>2</v>
      </c>
      <c r="E310" s="71">
        <v>2</v>
      </c>
      <c r="F310" s="71">
        <v>0</v>
      </c>
      <c r="G310" s="71">
        <v>2</v>
      </c>
      <c r="H310" s="71">
        <v>0</v>
      </c>
      <c r="I310" s="72">
        <v>18</v>
      </c>
      <c r="J310" s="70"/>
    </row>
    <row r="311" spans="1:10" x14ac:dyDescent="0.2">
      <c r="A311" s="111"/>
      <c r="B311" s="304" t="s">
        <v>246</v>
      </c>
      <c r="C311" s="298"/>
      <c r="D311" s="67">
        <v>1</v>
      </c>
      <c r="E311" s="71">
        <v>1</v>
      </c>
      <c r="F311" s="71">
        <v>0.01</v>
      </c>
      <c r="G311" s="71">
        <v>0.82</v>
      </c>
      <c r="H311" s="71">
        <v>0.01</v>
      </c>
      <c r="I311" s="72">
        <v>6.61</v>
      </c>
      <c r="J311" s="70"/>
    </row>
    <row r="312" spans="1:10" x14ac:dyDescent="0.2">
      <c r="A312" s="111"/>
      <c r="B312" s="294" t="s">
        <v>252</v>
      </c>
      <c r="C312" s="298"/>
      <c r="D312" s="67">
        <v>0.8</v>
      </c>
      <c r="E312" s="71">
        <v>0.8</v>
      </c>
      <c r="F312" s="71">
        <v>0</v>
      </c>
      <c r="G312" s="71">
        <v>0</v>
      </c>
      <c r="H312" s="71">
        <v>0</v>
      </c>
      <c r="I312" s="72">
        <v>0</v>
      </c>
    </row>
    <row r="313" spans="1:10" ht="19.5" thickBot="1" x14ac:dyDescent="0.25">
      <c r="A313" s="111"/>
      <c r="B313" s="106" t="s">
        <v>251</v>
      </c>
      <c r="C313" s="302"/>
      <c r="D313" s="158">
        <v>5</v>
      </c>
      <c r="E313" s="78">
        <v>5</v>
      </c>
      <c r="F313" s="78">
        <v>0.14000000000000001</v>
      </c>
      <c r="G313" s="78">
        <v>0.75</v>
      </c>
      <c r="H313" s="78">
        <v>0.16</v>
      </c>
      <c r="I313" s="73">
        <v>10.8</v>
      </c>
    </row>
    <row r="314" spans="1:10" ht="19.5" thickBot="1" x14ac:dyDescent="0.25">
      <c r="A314" s="187">
        <v>3</v>
      </c>
      <c r="B314" s="69" t="s">
        <v>124</v>
      </c>
      <c r="C314" s="296" t="s">
        <v>184</v>
      </c>
      <c r="D314" s="56">
        <f>SUM(D315:D319)</f>
        <v>142.4</v>
      </c>
      <c r="E314" s="76">
        <f t="shared" ref="E314:H314" si="38">SUM(E315:E319)</f>
        <v>87.200000000000017</v>
      </c>
      <c r="F314" s="76">
        <f>SUM(F315:F319)</f>
        <v>11.870000000000001</v>
      </c>
      <c r="G314" s="76">
        <f t="shared" si="38"/>
        <v>3.19</v>
      </c>
      <c r="H314" s="76">
        <f t="shared" si="38"/>
        <v>6.6899999999999995</v>
      </c>
      <c r="I314" s="8">
        <f>SUM(I315:I319)</f>
        <v>78.009999999999991</v>
      </c>
    </row>
    <row r="315" spans="1:10" x14ac:dyDescent="0.2">
      <c r="A315" s="111"/>
      <c r="B315" s="412" t="s">
        <v>245</v>
      </c>
      <c r="C315" s="309"/>
      <c r="D315" s="103">
        <v>120</v>
      </c>
      <c r="E315" s="99">
        <v>68.400000000000006</v>
      </c>
      <c r="F315" s="99">
        <v>11.63</v>
      </c>
      <c r="G315" s="99">
        <v>1.1599999999999999</v>
      </c>
      <c r="H315" s="99">
        <v>0</v>
      </c>
      <c r="I315" s="102">
        <v>54.04</v>
      </c>
    </row>
    <row r="316" spans="1:10" x14ac:dyDescent="0.2">
      <c r="A316" s="111"/>
      <c r="B316" s="459" t="s">
        <v>16</v>
      </c>
      <c r="C316" s="298"/>
      <c r="D316" s="67">
        <v>10</v>
      </c>
      <c r="E316" s="71">
        <v>8.4</v>
      </c>
      <c r="F316" s="71">
        <v>0.14000000000000001</v>
      </c>
      <c r="G316" s="71">
        <v>0.02</v>
      </c>
      <c r="H316" s="71">
        <v>6.13</v>
      </c>
      <c r="I316" s="72">
        <v>2.69</v>
      </c>
      <c r="J316" s="70"/>
    </row>
    <row r="317" spans="1:10" x14ac:dyDescent="0.2">
      <c r="A317" s="111"/>
      <c r="B317" s="453" t="s">
        <v>14</v>
      </c>
      <c r="C317" s="301"/>
      <c r="D317" s="184">
        <v>10</v>
      </c>
      <c r="E317" s="41">
        <v>8</v>
      </c>
      <c r="F317" s="41">
        <v>0.1</v>
      </c>
      <c r="G317" s="41">
        <v>0.01</v>
      </c>
      <c r="H317" s="41">
        <v>0.56000000000000005</v>
      </c>
      <c r="I317" s="42">
        <v>3.28</v>
      </c>
      <c r="J317" s="70"/>
    </row>
    <row r="318" spans="1:10" x14ac:dyDescent="0.2">
      <c r="A318" s="111"/>
      <c r="B318" s="459" t="s">
        <v>79</v>
      </c>
      <c r="C318" s="298"/>
      <c r="D318" s="67">
        <v>2</v>
      </c>
      <c r="E318" s="71">
        <v>2</v>
      </c>
      <c r="F318" s="71">
        <v>0</v>
      </c>
      <c r="G318" s="71">
        <v>2</v>
      </c>
      <c r="H318" s="71">
        <v>0</v>
      </c>
      <c r="I318" s="72">
        <v>18</v>
      </c>
    </row>
    <row r="319" spans="1:10" ht="19.5" thickBot="1" x14ac:dyDescent="0.25">
      <c r="A319" s="111"/>
      <c r="B319" s="453" t="s">
        <v>252</v>
      </c>
      <c r="C319" s="311"/>
      <c r="D319" s="184">
        <v>0.4</v>
      </c>
      <c r="E319" s="41">
        <v>0.4</v>
      </c>
      <c r="F319" s="41">
        <v>0</v>
      </c>
      <c r="G319" s="41">
        <v>0</v>
      </c>
      <c r="H319" s="41">
        <v>0</v>
      </c>
      <c r="I319" s="42">
        <v>0</v>
      </c>
      <c r="J319" s="70"/>
    </row>
    <row r="320" spans="1:10" ht="19.5" thickBot="1" x14ac:dyDescent="0.25">
      <c r="A320" s="187">
        <v>4</v>
      </c>
      <c r="B320" s="460" t="s">
        <v>197</v>
      </c>
      <c r="C320" s="296" t="s">
        <v>103</v>
      </c>
      <c r="D320" s="56">
        <f t="shared" ref="D320:I320" si="39">SUM(D321:D326)</f>
        <v>82.4</v>
      </c>
      <c r="E320" s="76">
        <f t="shared" si="39"/>
        <v>69.849999999999994</v>
      </c>
      <c r="F320" s="76">
        <f t="shared" si="39"/>
        <v>2.3100000000000005</v>
      </c>
      <c r="G320" s="76">
        <f t="shared" si="39"/>
        <v>2.5300000000000002</v>
      </c>
      <c r="H320" s="76">
        <f t="shared" si="39"/>
        <v>23.86</v>
      </c>
      <c r="I320" s="8">
        <f t="shared" si="39"/>
        <v>122.19</v>
      </c>
    </row>
    <row r="321" spans="1:10" x14ac:dyDescent="0.2">
      <c r="A321" s="111"/>
      <c r="B321" s="461" t="s">
        <v>137</v>
      </c>
      <c r="C321" s="309"/>
      <c r="D321" s="98">
        <v>25</v>
      </c>
      <c r="E321" s="77">
        <v>24.8</v>
      </c>
      <c r="F321" s="77">
        <v>1.81</v>
      </c>
      <c r="G321" s="77">
        <v>0.5</v>
      </c>
      <c r="H321" s="77">
        <v>15.59</v>
      </c>
      <c r="I321" s="10">
        <v>90.34</v>
      </c>
    </row>
    <row r="322" spans="1:10" x14ac:dyDescent="0.2">
      <c r="A322" s="111"/>
      <c r="B322" s="461" t="s">
        <v>40</v>
      </c>
      <c r="C322" s="300"/>
      <c r="D322" s="98">
        <v>35</v>
      </c>
      <c r="E322" s="77">
        <v>26.25</v>
      </c>
      <c r="F322" s="77">
        <v>0.26</v>
      </c>
      <c r="G322" s="77">
        <v>0</v>
      </c>
      <c r="H322" s="77">
        <v>1.58</v>
      </c>
      <c r="I322" s="10">
        <v>7.88</v>
      </c>
      <c r="J322" s="70"/>
    </row>
    <row r="323" spans="1:10" x14ac:dyDescent="0.2">
      <c r="A323" s="111"/>
      <c r="B323" s="461" t="s">
        <v>16</v>
      </c>
      <c r="C323" s="300"/>
      <c r="D323" s="98">
        <v>10</v>
      </c>
      <c r="E323" s="77">
        <v>8.4</v>
      </c>
      <c r="F323" s="77">
        <v>0.14000000000000001</v>
      </c>
      <c r="G323" s="77">
        <v>0.02</v>
      </c>
      <c r="H323" s="77">
        <v>6.13</v>
      </c>
      <c r="I323" s="10">
        <v>2.69</v>
      </c>
      <c r="J323" s="70"/>
    </row>
    <row r="324" spans="1:10" x14ac:dyDescent="0.2">
      <c r="A324" s="111"/>
      <c r="B324" s="461" t="s">
        <v>14</v>
      </c>
      <c r="C324" s="300"/>
      <c r="D324" s="98">
        <v>10</v>
      </c>
      <c r="E324" s="77">
        <v>8</v>
      </c>
      <c r="F324" s="77">
        <v>0.1</v>
      </c>
      <c r="G324" s="77">
        <v>0.01</v>
      </c>
      <c r="H324" s="77">
        <v>0.56000000000000005</v>
      </c>
      <c r="I324" s="10">
        <v>3.28</v>
      </c>
      <c r="J324" s="70"/>
    </row>
    <row r="325" spans="1:10" x14ac:dyDescent="0.2">
      <c r="A325" s="111"/>
      <c r="B325" s="461" t="s">
        <v>79</v>
      </c>
      <c r="C325" s="301"/>
      <c r="D325" s="184">
        <v>2</v>
      </c>
      <c r="E325" s="41">
        <v>2</v>
      </c>
      <c r="F325" s="41">
        <v>0</v>
      </c>
      <c r="G325" s="41">
        <v>2</v>
      </c>
      <c r="H325" s="41">
        <v>0</v>
      </c>
      <c r="I325" s="42">
        <v>18</v>
      </c>
      <c r="J325" s="70"/>
    </row>
    <row r="326" spans="1:10" ht="19.5" thickBot="1" x14ac:dyDescent="0.25">
      <c r="A326" s="458"/>
      <c r="B326" s="459" t="s">
        <v>252</v>
      </c>
      <c r="C326" s="302"/>
      <c r="D326" s="104">
        <v>0.4</v>
      </c>
      <c r="E326" s="74">
        <v>0.4</v>
      </c>
      <c r="F326" s="74">
        <v>0</v>
      </c>
      <c r="G326" s="74">
        <v>0</v>
      </c>
      <c r="H326" s="74">
        <v>0</v>
      </c>
      <c r="I326" s="75">
        <v>0</v>
      </c>
    </row>
    <row r="327" spans="1:10" ht="19.5" thickBot="1" x14ac:dyDescent="0.35">
      <c r="A327" s="187">
        <v>5</v>
      </c>
      <c r="B327" s="462" t="s">
        <v>75</v>
      </c>
      <c r="C327" s="296" t="s">
        <v>187</v>
      </c>
      <c r="D327" s="19">
        <f t="shared" ref="D327:I327" si="40">SUM(D328:D329)</f>
        <v>53</v>
      </c>
      <c r="E327" s="76">
        <f t="shared" si="40"/>
        <v>47</v>
      </c>
      <c r="F327" s="76">
        <f t="shared" si="40"/>
        <v>0.18</v>
      </c>
      <c r="G327" s="76">
        <f t="shared" si="40"/>
        <v>0</v>
      </c>
      <c r="H327" s="76">
        <f t="shared" si="40"/>
        <v>7.9399999999999995</v>
      </c>
      <c r="I327" s="20">
        <f t="shared" si="40"/>
        <v>32.85</v>
      </c>
      <c r="J327" s="2"/>
    </row>
    <row r="328" spans="1:10" x14ac:dyDescent="0.3">
      <c r="A328" s="458"/>
      <c r="B328" s="333" t="s">
        <v>72</v>
      </c>
      <c r="C328" s="305"/>
      <c r="D328" s="103">
        <v>50</v>
      </c>
      <c r="E328" s="99">
        <v>44</v>
      </c>
      <c r="F328" s="99">
        <v>0.18</v>
      </c>
      <c r="G328" s="99">
        <v>0</v>
      </c>
      <c r="H328" s="99">
        <v>4.97</v>
      </c>
      <c r="I328" s="102">
        <v>20.68</v>
      </c>
      <c r="J328" s="2"/>
    </row>
    <row r="329" spans="1:10" ht="19.5" thickBot="1" x14ac:dyDescent="0.25">
      <c r="A329" s="111"/>
      <c r="B329" s="463" t="s">
        <v>7</v>
      </c>
      <c r="C329" s="302"/>
      <c r="D329" s="287">
        <v>3</v>
      </c>
      <c r="E329" s="78">
        <v>3</v>
      </c>
      <c r="F329" s="78">
        <v>0</v>
      </c>
      <c r="G329" s="78">
        <v>0</v>
      </c>
      <c r="H329" s="78">
        <v>2.97</v>
      </c>
      <c r="I329" s="73">
        <v>12.17</v>
      </c>
      <c r="J329" s="2"/>
    </row>
    <row r="330" spans="1:10" ht="19.5" thickBot="1" x14ac:dyDescent="0.25">
      <c r="A330" s="187">
        <v>6</v>
      </c>
      <c r="B330" s="416" t="s">
        <v>98</v>
      </c>
      <c r="C330" s="296" t="s">
        <v>111</v>
      </c>
      <c r="D330" s="339">
        <v>33</v>
      </c>
      <c r="E330" s="220">
        <v>33</v>
      </c>
      <c r="F330" s="76">
        <v>2.97</v>
      </c>
      <c r="G330" s="47">
        <v>0.99</v>
      </c>
      <c r="H330" s="47">
        <v>15.84</v>
      </c>
      <c r="I330" s="212">
        <v>85.14</v>
      </c>
      <c r="J330" s="2"/>
    </row>
    <row r="331" spans="1:10" ht="19.5" thickBot="1" x14ac:dyDescent="0.25">
      <c r="A331" s="29"/>
      <c r="B331" s="428" t="s">
        <v>27</v>
      </c>
      <c r="C331" s="254"/>
      <c r="D331" s="32"/>
      <c r="E331" s="404"/>
      <c r="F331" s="138">
        <f>SUM(F300+F302+F314+F320+F327+F330)</f>
        <v>20.54</v>
      </c>
      <c r="G331" s="8">
        <f>SUM(G300+G302+G314+G320+G327+G330)</f>
        <v>10.69</v>
      </c>
      <c r="H331" s="8">
        <f>SUM(H300+H302+H314+H320+H327+H330)</f>
        <v>82.77000000000001</v>
      </c>
      <c r="I331" s="8">
        <f>SUM(I300+I302+I314+I320+I327+I330)</f>
        <v>451.36</v>
      </c>
      <c r="J331" s="2"/>
    </row>
    <row r="332" spans="1:10" ht="19.5" thickBot="1" x14ac:dyDescent="0.25">
      <c r="A332" s="130"/>
      <c r="B332" s="131"/>
      <c r="C332" s="263"/>
      <c r="D332" s="132"/>
      <c r="E332" s="132"/>
      <c r="F332" s="133"/>
      <c r="G332" s="133"/>
      <c r="H332" s="133"/>
      <c r="I332" s="134"/>
      <c r="J332" s="2"/>
    </row>
    <row r="333" spans="1:10" ht="19.5" thickBot="1" x14ac:dyDescent="0.25">
      <c r="A333" s="124"/>
      <c r="B333" s="115"/>
      <c r="C333" s="262" t="s">
        <v>230</v>
      </c>
      <c r="D333" s="128"/>
      <c r="E333" s="128"/>
      <c r="F333" s="128"/>
      <c r="G333" s="128"/>
      <c r="H333" s="128"/>
      <c r="I333" s="129"/>
      <c r="J333" s="2"/>
    </row>
    <row r="334" spans="1:10" ht="19.5" thickBot="1" x14ac:dyDescent="0.25">
      <c r="A334" s="187">
        <v>1</v>
      </c>
      <c r="B334" s="116" t="s">
        <v>138</v>
      </c>
      <c r="C334" s="296" t="s">
        <v>109</v>
      </c>
      <c r="D334" s="68">
        <f t="shared" ref="D334:I334" si="41">SUM(D335:D341)</f>
        <v>197</v>
      </c>
      <c r="E334" s="47">
        <f t="shared" si="41"/>
        <v>163.6</v>
      </c>
      <c r="F334" s="47">
        <f t="shared" si="41"/>
        <v>3.25</v>
      </c>
      <c r="G334" s="47">
        <f t="shared" si="41"/>
        <v>2.13</v>
      </c>
      <c r="H334" s="222">
        <f t="shared" si="41"/>
        <v>16.990000000000002</v>
      </c>
      <c r="I334" s="8">
        <f t="shared" si="41"/>
        <v>87.44</v>
      </c>
      <c r="J334" s="2"/>
    </row>
    <row r="335" spans="1:10" x14ac:dyDescent="0.2">
      <c r="A335" s="108"/>
      <c r="B335" s="210" t="s">
        <v>106</v>
      </c>
      <c r="C335" s="309"/>
      <c r="D335" s="103">
        <v>90</v>
      </c>
      <c r="E335" s="99">
        <v>72</v>
      </c>
      <c r="F335" s="99">
        <v>1.22</v>
      </c>
      <c r="G335" s="99">
        <v>0</v>
      </c>
      <c r="H335" s="99">
        <v>7.78</v>
      </c>
      <c r="I335" s="102">
        <v>30.96</v>
      </c>
      <c r="J335" s="2"/>
    </row>
    <row r="336" spans="1:10" x14ac:dyDescent="0.2">
      <c r="A336" s="111"/>
      <c r="B336" s="106" t="s">
        <v>15</v>
      </c>
      <c r="C336" s="298"/>
      <c r="D336" s="67">
        <v>30</v>
      </c>
      <c r="E336" s="71">
        <v>21.6</v>
      </c>
      <c r="F336" s="71">
        <v>0.43</v>
      </c>
      <c r="G336" s="71">
        <v>0.02</v>
      </c>
      <c r="H336" s="71">
        <v>4.0999999999999996</v>
      </c>
      <c r="I336" s="72">
        <v>17.28</v>
      </c>
      <c r="J336" s="2"/>
    </row>
    <row r="337" spans="1:10" x14ac:dyDescent="0.2">
      <c r="A337" s="111"/>
      <c r="B337" s="106" t="s">
        <v>14</v>
      </c>
      <c r="C337" s="298"/>
      <c r="D337" s="67">
        <v>30</v>
      </c>
      <c r="E337" s="71">
        <v>24</v>
      </c>
      <c r="F337" s="71">
        <v>0.31</v>
      </c>
      <c r="G337" s="71">
        <v>0.02</v>
      </c>
      <c r="H337" s="71">
        <v>1.68</v>
      </c>
      <c r="I337" s="72">
        <v>9.84</v>
      </c>
      <c r="J337" s="2"/>
    </row>
    <row r="338" spans="1:10" x14ac:dyDescent="0.2">
      <c r="A338" s="111"/>
      <c r="B338" s="106" t="s">
        <v>260</v>
      </c>
      <c r="C338" s="298"/>
      <c r="D338" s="67">
        <v>20</v>
      </c>
      <c r="E338" s="71">
        <v>20</v>
      </c>
      <c r="F338" s="71">
        <v>1</v>
      </c>
      <c r="G338" s="71">
        <v>0.04</v>
      </c>
      <c r="H338" s="71">
        <v>2.6</v>
      </c>
      <c r="I338" s="72">
        <v>8</v>
      </c>
      <c r="J338" s="2"/>
    </row>
    <row r="339" spans="1:10" x14ac:dyDescent="0.2">
      <c r="A339" s="111"/>
      <c r="B339" s="110" t="s">
        <v>185</v>
      </c>
      <c r="C339" s="299"/>
      <c r="D339" s="104">
        <v>20</v>
      </c>
      <c r="E339" s="74">
        <v>20</v>
      </c>
      <c r="F339" s="74">
        <v>0.2</v>
      </c>
      <c r="G339" s="74">
        <v>0.04</v>
      </c>
      <c r="H339" s="74">
        <v>0.6</v>
      </c>
      <c r="I339" s="75">
        <v>2.4</v>
      </c>
      <c r="J339" s="2"/>
    </row>
    <row r="340" spans="1:10" x14ac:dyDescent="0.2">
      <c r="A340" s="111"/>
      <c r="B340" s="110" t="s">
        <v>41</v>
      </c>
      <c r="C340" s="299"/>
      <c r="D340" s="104">
        <v>5</v>
      </c>
      <c r="E340" s="74">
        <v>4</v>
      </c>
      <c r="F340" s="74">
        <v>0.09</v>
      </c>
      <c r="G340" s="74">
        <v>0.01</v>
      </c>
      <c r="H340" s="74">
        <v>0.23</v>
      </c>
      <c r="I340" s="75">
        <v>0.96</v>
      </c>
      <c r="J340" s="2"/>
    </row>
    <row r="341" spans="1:10" ht="19.5" thickBot="1" x14ac:dyDescent="0.25">
      <c r="A341" s="464"/>
      <c r="B341" s="109" t="s">
        <v>37</v>
      </c>
      <c r="C341" s="302"/>
      <c r="D341" s="287">
        <v>2</v>
      </c>
      <c r="E341" s="78">
        <v>2</v>
      </c>
      <c r="F341" s="78">
        <v>0</v>
      </c>
      <c r="G341" s="78">
        <v>2</v>
      </c>
      <c r="H341" s="78">
        <v>0</v>
      </c>
      <c r="I341" s="73">
        <v>18</v>
      </c>
      <c r="J341" s="2"/>
    </row>
    <row r="342" spans="1:10" ht="19.5" thickBot="1" x14ac:dyDescent="0.25">
      <c r="A342" s="187">
        <v>2</v>
      </c>
      <c r="B342" s="117" t="s">
        <v>139</v>
      </c>
      <c r="C342" s="296" t="s">
        <v>114</v>
      </c>
      <c r="D342" s="316">
        <v>60</v>
      </c>
      <c r="E342" s="97">
        <v>52.2</v>
      </c>
      <c r="F342" s="76">
        <v>6.79</v>
      </c>
      <c r="G342" s="97">
        <v>5.22</v>
      </c>
      <c r="H342" s="97">
        <v>0.52</v>
      </c>
      <c r="I342" s="8">
        <v>74.650000000000006</v>
      </c>
      <c r="J342" s="2"/>
    </row>
    <row r="343" spans="1:10" ht="19.5" thickBot="1" x14ac:dyDescent="0.25">
      <c r="A343" s="187">
        <v>3</v>
      </c>
      <c r="B343" s="66" t="s">
        <v>127</v>
      </c>
      <c r="C343" s="296" t="s">
        <v>85</v>
      </c>
      <c r="D343" s="473" t="s">
        <v>218</v>
      </c>
      <c r="E343" s="97">
        <f>SUM(E344:E345)</f>
        <v>13</v>
      </c>
      <c r="F343" s="97">
        <f>SUM(F344:F345)</f>
        <v>0.17</v>
      </c>
      <c r="G343" s="97">
        <f>SUM(G344:G345)</f>
        <v>0.27</v>
      </c>
      <c r="H343" s="97">
        <f>SUM(H344:H345)</f>
        <v>11.270000000000001</v>
      </c>
      <c r="I343" s="20">
        <f>SUM(I344:I345)</f>
        <v>48.07</v>
      </c>
      <c r="J343" s="2"/>
    </row>
    <row r="344" spans="1:10" x14ac:dyDescent="0.2">
      <c r="A344" s="206"/>
      <c r="B344" s="470" t="s">
        <v>55</v>
      </c>
      <c r="C344" s="377"/>
      <c r="D344" s="471">
        <v>10</v>
      </c>
      <c r="E344" s="472">
        <v>10</v>
      </c>
      <c r="F344" s="472">
        <v>0.17</v>
      </c>
      <c r="G344" s="472">
        <v>0.27</v>
      </c>
      <c r="H344" s="472">
        <v>8.3000000000000007</v>
      </c>
      <c r="I344" s="10">
        <v>35.9</v>
      </c>
      <c r="J344" s="2"/>
    </row>
    <row r="345" spans="1:10" ht="19.5" thickBot="1" x14ac:dyDescent="0.25">
      <c r="A345" s="199"/>
      <c r="B345" s="469" t="s">
        <v>7</v>
      </c>
      <c r="C345" s="297"/>
      <c r="D345" s="126">
        <v>3</v>
      </c>
      <c r="E345" s="241">
        <v>3</v>
      </c>
      <c r="F345" s="164">
        <v>0</v>
      </c>
      <c r="G345" s="164">
        <v>0</v>
      </c>
      <c r="H345" s="164">
        <v>2.97</v>
      </c>
      <c r="I345" s="467">
        <v>12.17</v>
      </c>
      <c r="J345" s="2"/>
    </row>
    <row r="346" spans="1:10" ht="19.5" thickBot="1" x14ac:dyDescent="0.25">
      <c r="A346" s="206">
        <v>4</v>
      </c>
      <c r="B346" s="66" t="s">
        <v>99</v>
      </c>
      <c r="C346" s="308" t="s">
        <v>112</v>
      </c>
      <c r="D346" s="138">
        <v>40</v>
      </c>
      <c r="E346" s="382">
        <v>40</v>
      </c>
      <c r="F346" s="97">
        <v>3.24</v>
      </c>
      <c r="G346" s="97">
        <v>0.48</v>
      </c>
      <c r="H346" s="76">
        <v>19.2</v>
      </c>
      <c r="I346" s="8">
        <v>106.8</v>
      </c>
      <c r="J346" s="2"/>
    </row>
    <row r="347" spans="1:10" s="127" customFormat="1" ht="19.5" thickBot="1" x14ac:dyDescent="0.25">
      <c r="A347" s="508"/>
      <c r="B347" s="507" t="s">
        <v>231</v>
      </c>
      <c r="C347" s="429"/>
      <c r="D347" s="430"/>
      <c r="E347" s="431"/>
      <c r="F347" s="427">
        <f>F334+F342+F343+F346</f>
        <v>13.45</v>
      </c>
      <c r="G347" s="348">
        <f>G334+G342+G343+G346</f>
        <v>8.1</v>
      </c>
      <c r="H347" s="347">
        <f>H334+H342+H343+H346</f>
        <v>47.980000000000004</v>
      </c>
      <c r="I347" s="221">
        <f>I334+I342+I343+I346</f>
        <v>316.95999999999998</v>
      </c>
    </row>
    <row r="348" spans="1:10" ht="19.5" thickBot="1" x14ac:dyDescent="0.25">
      <c r="A348" s="509"/>
      <c r="B348" s="34" t="s">
        <v>32</v>
      </c>
      <c r="C348" s="255"/>
      <c r="D348" s="35"/>
      <c r="E348" s="35"/>
      <c r="F348" s="397">
        <f>F347+F331+F298+F292</f>
        <v>55.429999999999993</v>
      </c>
      <c r="G348" s="350">
        <f>G347+G331+G298+G292</f>
        <v>34.900000000000006</v>
      </c>
      <c r="H348" s="350">
        <f>H347+H331+H298+H292</f>
        <v>217.45</v>
      </c>
      <c r="I348" s="380">
        <f>I347+I331+I298+I292</f>
        <v>1356.44</v>
      </c>
      <c r="J348" s="2"/>
    </row>
    <row r="349" spans="1:10" ht="0.75" customHeight="1" thickBot="1" x14ac:dyDescent="0.25">
      <c r="A349" s="52"/>
      <c r="B349" s="510"/>
      <c r="C349" s="511"/>
      <c r="D349" s="512"/>
      <c r="E349" s="512"/>
      <c r="F349" s="512"/>
      <c r="G349" s="512"/>
      <c r="H349" s="512"/>
      <c r="I349" s="513"/>
      <c r="J349" s="2"/>
    </row>
    <row r="350" spans="1:10" ht="18.75" customHeight="1" x14ac:dyDescent="0.2">
      <c r="A350" s="554" t="s">
        <v>43</v>
      </c>
      <c r="B350" s="555"/>
      <c r="C350" s="555"/>
      <c r="D350" s="555"/>
      <c r="E350" s="555"/>
      <c r="F350" s="555"/>
      <c r="G350" s="555"/>
      <c r="H350" s="555"/>
      <c r="I350" s="558"/>
      <c r="J350" s="2"/>
    </row>
    <row r="351" spans="1:10" ht="19.5" customHeight="1" thickBot="1" x14ac:dyDescent="0.25">
      <c r="A351" s="551" t="s">
        <v>11</v>
      </c>
      <c r="B351" s="552"/>
      <c r="C351" s="552"/>
      <c r="D351" s="552"/>
      <c r="E351" s="552"/>
      <c r="F351" s="552"/>
      <c r="G351" s="552"/>
      <c r="H351" s="552"/>
      <c r="I351" s="553"/>
      <c r="J351" s="2"/>
    </row>
    <row r="352" spans="1:10" ht="19.5" thickBot="1" x14ac:dyDescent="0.25">
      <c r="A352" s="187">
        <v>1</v>
      </c>
      <c r="B352" s="66" t="s">
        <v>198</v>
      </c>
      <c r="C352" s="217" t="s">
        <v>101</v>
      </c>
      <c r="D352" s="19">
        <f>SUM(D353:D354)</f>
        <v>42</v>
      </c>
      <c r="E352" s="76">
        <f t="shared" ref="E352:I352" si="42">SUM(E353:E354)</f>
        <v>42</v>
      </c>
      <c r="F352" s="76">
        <f t="shared" si="42"/>
        <v>4.0199999999999996</v>
      </c>
      <c r="G352" s="76">
        <f t="shared" si="42"/>
        <v>2.16</v>
      </c>
      <c r="H352" s="76">
        <f t="shared" si="42"/>
        <v>29.630000000000003</v>
      </c>
      <c r="I352" s="8">
        <f t="shared" si="42"/>
        <v>157.22</v>
      </c>
      <c r="J352" s="2"/>
    </row>
    <row r="353" spans="1:17" x14ac:dyDescent="0.2">
      <c r="A353" s="64"/>
      <c r="B353" s="105" t="s">
        <v>172</v>
      </c>
      <c r="C353" s="309"/>
      <c r="D353" s="98">
        <v>40</v>
      </c>
      <c r="E353" s="77">
        <v>40</v>
      </c>
      <c r="F353" s="77">
        <v>4</v>
      </c>
      <c r="G353" s="77">
        <v>0.52</v>
      </c>
      <c r="H353" s="77">
        <v>29.6</v>
      </c>
      <c r="I353" s="10">
        <v>144</v>
      </c>
      <c r="J353" s="2"/>
    </row>
    <row r="354" spans="1:17" ht="19.5" thickBot="1" x14ac:dyDescent="0.25">
      <c r="A354" s="64"/>
      <c r="B354" s="106" t="s">
        <v>246</v>
      </c>
      <c r="C354" s="302"/>
      <c r="D354" s="67">
        <v>2</v>
      </c>
      <c r="E354" s="71">
        <v>2</v>
      </c>
      <c r="F354" s="71">
        <v>0.02</v>
      </c>
      <c r="G354" s="71">
        <v>1.64</v>
      </c>
      <c r="H354" s="71">
        <v>0.03</v>
      </c>
      <c r="I354" s="72">
        <v>13.22</v>
      </c>
      <c r="J354" s="2"/>
    </row>
    <row r="355" spans="1:17" ht="19.5" thickBot="1" x14ac:dyDescent="0.25">
      <c r="A355" s="192">
        <v>2</v>
      </c>
      <c r="B355" s="66" t="s">
        <v>152</v>
      </c>
      <c r="C355" s="217" t="s">
        <v>266</v>
      </c>
      <c r="D355" s="19">
        <f t="shared" ref="D355:I355" si="43">SUM(D356:D358)</f>
        <v>60</v>
      </c>
      <c r="E355" s="76">
        <f t="shared" si="43"/>
        <v>59.6</v>
      </c>
      <c r="F355" s="76">
        <f t="shared" si="43"/>
        <v>5.82</v>
      </c>
      <c r="G355" s="76">
        <f t="shared" si="43"/>
        <v>11.27</v>
      </c>
      <c r="H355" s="76">
        <f t="shared" si="43"/>
        <v>19.329999999999998</v>
      </c>
      <c r="I355" s="8">
        <f t="shared" si="43"/>
        <v>210.14999999999998</v>
      </c>
      <c r="J355" s="2"/>
    </row>
    <row r="356" spans="1:17" x14ac:dyDescent="0.2">
      <c r="A356" s="64"/>
      <c r="B356" s="175" t="s">
        <v>100</v>
      </c>
      <c r="C356" s="309"/>
      <c r="D356" s="98">
        <v>40</v>
      </c>
      <c r="E356" s="77">
        <v>40</v>
      </c>
      <c r="F356" s="77">
        <v>3.24</v>
      </c>
      <c r="G356" s="77">
        <v>0.48</v>
      </c>
      <c r="H356" s="77">
        <v>19.2</v>
      </c>
      <c r="I356" s="10">
        <v>106.8</v>
      </c>
      <c r="J356" s="2"/>
    </row>
    <row r="357" spans="1:17" x14ac:dyDescent="0.2">
      <c r="A357" s="64"/>
      <c r="B357" s="175" t="s">
        <v>246</v>
      </c>
      <c r="C357" s="300"/>
      <c r="D357" s="98">
        <v>10</v>
      </c>
      <c r="E357" s="77">
        <v>10</v>
      </c>
      <c r="F357" s="77">
        <v>0.08</v>
      </c>
      <c r="G357" s="77">
        <v>8.1999999999999993</v>
      </c>
      <c r="H357" s="77">
        <v>0.13</v>
      </c>
      <c r="I357" s="10">
        <v>66.099999999999994</v>
      </c>
      <c r="J357" s="2"/>
    </row>
    <row r="358" spans="1:17" ht="19.5" thickBot="1" x14ac:dyDescent="0.25">
      <c r="A358" s="64"/>
      <c r="B358" s="175" t="s">
        <v>88</v>
      </c>
      <c r="C358" s="311"/>
      <c r="D358" s="98">
        <v>10</v>
      </c>
      <c r="E358" s="77">
        <v>9.6</v>
      </c>
      <c r="F358" s="77">
        <v>2.5</v>
      </c>
      <c r="G358" s="77">
        <v>2.59</v>
      </c>
      <c r="H358" s="77">
        <v>0</v>
      </c>
      <c r="I358" s="10">
        <v>37.25</v>
      </c>
      <c r="J358" s="2"/>
    </row>
    <row r="359" spans="1:17" ht="19.5" thickBot="1" x14ac:dyDescent="0.25">
      <c r="A359" s="192">
        <v>3</v>
      </c>
      <c r="B359" s="66" t="s">
        <v>132</v>
      </c>
      <c r="C359" s="217" t="s">
        <v>85</v>
      </c>
      <c r="D359" s="19">
        <f t="shared" ref="D359:I359" si="44">SUM(D360:D362)</f>
        <v>14.02</v>
      </c>
      <c r="E359" s="76">
        <f t="shared" si="44"/>
        <v>10.02</v>
      </c>
      <c r="F359" s="76">
        <f t="shared" si="44"/>
        <v>0.06</v>
      </c>
      <c r="G359" s="76">
        <f t="shared" si="44"/>
        <v>0.02</v>
      </c>
      <c r="H359" s="76">
        <f t="shared" si="44"/>
        <v>4.5</v>
      </c>
      <c r="I359" s="317">
        <f t="shared" si="44"/>
        <v>17.97</v>
      </c>
      <c r="J359" s="2"/>
    </row>
    <row r="360" spans="1:17" x14ac:dyDescent="0.2">
      <c r="A360" s="64"/>
      <c r="B360" s="175" t="s">
        <v>123</v>
      </c>
      <c r="C360" s="309"/>
      <c r="D360" s="98">
        <v>0.02</v>
      </c>
      <c r="E360" s="77">
        <v>0.02</v>
      </c>
      <c r="F360" s="77">
        <v>0</v>
      </c>
      <c r="G360" s="77">
        <v>0</v>
      </c>
      <c r="H360" s="77">
        <v>0</v>
      </c>
      <c r="I360" s="10">
        <v>0</v>
      </c>
      <c r="J360" s="2"/>
    </row>
    <row r="361" spans="1:17" x14ac:dyDescent="0.2">
      <c r="A361" s="64"/>
      <c r="B361" s="244" t="s">
        <v>7</v>
      </c>
      <c r="C361" s="298"/>
      <c r="D361" s="67">
        <v>4</v>
      </c>
      <c r="E361" s="71">
        <v>4</v>
      </c>
      <c r="F361" s="71">
        <v>0</v>
      </c>
      <c r="G361" s="71">
        <v>0</v>
      </c>
      <c r="H361" s="71">
        <v>3.96</v>
      </c>
      <c r="I361" s="72">
        <v>16.23</v>
      </c>
      <c r="J361" s="2"/>
    </row>
    <row r="362" spans="1:17" ht="19.5" thickBot="1" x14ac:dyDescent="0.25">
      <c r="A362" s="64"/>
      <c r="B362" s="109" t="s">
        <v>133</v>
      </c>
      <c r="C362" s="311"/>
      <c r="D362" s="184">
        <v>10</v>
      </c>
      <c r="E362" s="41">
        <v>6</v>
      </c>
      <c r="F362" s="41">
        <v>0.06</v>
      </c>
      <c r="G362" s="41">
        <v>0.02</v>
      </c>
      <c r="H362" s="41">
        <v>0.54</v>
      </c>
      <c r="I362" s="42">
        <v>1.74</v>
      </c>
      <c r="J362" s="2"/>
    </row>
    <row r="363" spans="1:17" ht="19.5" thickBot="1" x14ac:dyDescent="0.25">
      <c r="A363" s="29"/>
      <c r="B363" s="81" t="s">
        <v>26</v>
      </c>
      <c r="C363" s="254"/>
      <c r="D363" s="32"/>
      <c r="E363" s="32"/>
      <c r="F363" s="315">
        <f>SUM(F352+F355+F359)</f>
        <v>9.9</v>
      </c>
      <c r="G363" s="138">
        <f>SUM(G352+G355+G359)</f>
        <v>13.45</v>
      </c>
      <c r="H363" s="316">
        <f>SUM(H352+H355+H359)</f>
        <v>53.46</v>
      </c>
      <c r="I363" s="138">
        <f>SUM(I352+I355+I359)</f>
        <v>385.34000000000003</v>
      </c>
      <c r="J363" s="2"/>
    </row>
    <row r="364" spans="1:17" ht="19.5" thickBot="1" x14ac:dyDescent="0.25">
      <c r="A364" s="37"/>
      <c r="B364" s="38"/>
      <c r="C364" s="257"/>
      <c r="D364" s="38"/>
      <c r="E364" s="38"/>
      <c r="F364" s="38"/>
      <c r="G364" s="38"/>
      <c r="H364" s="38"/>
      <c r="I364" s="39"/>
      <c r="J364" s="2"/>
      <c r="K364" s="6"/>
      <c r="L364" s="6"/>
      <c r="M364" s="6"/>
      <c r="N364" s="6"/>
      <c r="O364" s="6"/>
      <c r="P364" s="6"/>
      <c r="Q364" s="6"/>
    </row>
    <row r="365" spans="1:17" ht="19.5" thickBot="1" x14ac:dyDescent="0.25">
      <c r="A365" s="537" t="s">
        <v>82</v>
      </c>
      <c r="B365" s="538"/>
      <c r="C365" s="538"/>
      <c r="D365" s="538"/>
      <c r="E365" s="538"/>
      <c r="F365" s="538"/>
      <c r="G365" s="538"/>
      <c r="H365" s="538"/>
      <c r="I365" s="539"/>
      <c r="J365" s="2"/>
    </row>
    <row r="366" spans="1:17" ht="19.5" thickBot="1" x14ac:dyDescent="0.25">
      <c r="A366" s="318">
        <v>1</v>
      </c>
      <c r="B366" s="66" t="s">
        <v>156</v>
      </c>
      <c r="C366" s="409" t="s">
        <v>171</v>
      </c>
      <c r="D366" s="56">
        <v>200</v>
      </c>
      <c r="E366" s="76">
        <v>176</v>
      </c>
      <c r="F366" s="76">
        <v>0.7</v>
      </c>
      <c r="G366" s="76">
        <v>0</v>
      </c>
      <c r="H366" s="76">
        <v>19.89</v>
      </c>
      <c r="I366" s="20">
        <v>82.72</v>
      </c>
      <c r="J366" s="2"/>
    </row>
    <row r="367" spans="1:17" ht="19.5" thickBot="1" x14ac:dyDescent="0.25">
      <c r="A367" s="170"/>
      <c r="B367" s="169" t="s">
        <v>93</v>
      </c>
      <c r="C367" s="217"/>
      <c r="D367" s="91"/>
      <c r="E367" s="91"/>
      <c r="F367" s="315">
        <v>0.7</v>
      </c>
      <c r="G367" s="138">
        <v>0</v>
      </c>
      <c r="H367" s="316">
        <v>19.89</v>
      </c>
      <c r="I367" s="349">
        <v>82.72</v>
      </c>
      <c r="J367" s="2"/>
    </row>
    <row r="368" spans="1:17" ht="19.5" thickBot="1" x14ac:dyDescent="0.25">
      <c r="A368" s="21"/>
      <c r="B368" s="22"/>
      <c r="C368" s="264"/>
      <c r="D368" s="23"/>
      <c r="E368" s="23"/>
      <c r="F368" s="23"/>
      <c r="G368" s="23"/>
      <c r="H368" s="23"/>
      <c r="I368" s="24"/>
      <c r="J368" s="2"/>
    </row>
    <row r="369" spans="1:19" ht="19.5" thickBot="1" x14ac:dyDescent="0.25">
      <c r="A369" s="531" t="s">
        <v>13</v>
      </c>
      <c r="B369" s="532"/>
      <c r="C369" s="532"/>
      <c r="D369" s="532"/>
      <c r="E369" s="532"/>
      <c r="F369" s="532"/>
      <c r="G369" s="532"/>
      <c r="H369" s="532"/>
      <c r="I369" s="533"/>
      <c r="J369" s="2"/>
    </row>
    <row r="370" spans="1:19" ht="19.5" thickBot="1" x14ac:dyDescent="0.25">
      <c r="A370" s="187">
        <v>1</v>
      </c>
      <c r="B370" s="69" t="s">
        <v>74</v>
      </c>
      <c r="C370" s="296" t="s">
        <v>113</v>
      </c>
      <c r="D370" s="19">
        <v>35</v>
      </c>
      <c r="E370" s="76">
        <f>SUM(E371:E371)</f>
        <v>28.5</v>
      </c>
      <c r="F370" s="76">
        <f>SUM(F371:F371)</f>
        <v>0.17</v>
      </c>
      <c r="G370" s="76">
        <f>SUM(G371:G371)</f>
        <v>0</v>
      </c>
      <c r="H370" s="76">
        <f>SUM(H371:H371)</f>
        <v>1.2</v>
      </c>
      <c r="I370" s="8">
        <f>SUM(I371:I371)</f>
        <v>5.13</v>
      </c>
      <c r="J370" s="2"/>
    </row>
    <row r="371" spans="1:19" ht="19.5" thickBot="1" x14ac:dyDescent="0.25">
      <c r="A371" s="147"/>
      <c r="B371" s="331" t="s">
        <v>104</v>
      </c>
      <c r="C371" s="332"/>
      <c r="D371" s="67">
        <v>30</v>
      </c>
      <c r="E371" s="71">
        <v>28.5</v>
      </c>
      <c r="F371" s="71">
        <v>0.17</v>
      </c>
      <c r="G371" s="71">
        <v>0</v>
      </c>
      <c r="H371" s="71">
        <v>1.2</v>
      </c>
      <c r="I371" s="72">
        <v>5.13</v>
      </c>
      <c r="J371" s="2"/>
    </row>
    <row r="372" spans="1:19" ht="19.5" thickBot="1" x14ac:dyDescent="0.25">
      <c r="A372" s="187">
        <v>2</v>
      </c>
      <c r="B372" s="84" t="s">
        <v>208</v>
      </c>
      <c r="C372" s="296" t="s">
        <v>201</v>
      </c>
      <c r="D372" s="56">
        <f t="shared" ref="D372:I372" si="45">SUM(D373:D384)</f>
        <v>148.80000000000001</v>
      </c>
      <c r="E372" s="76">
        <f t="shared" si="45"/>
        <v>112.16000000000001</v>
      </c>
      <c r="F372" s="76">
        <f t="shared" si="45"/>
        <v>7.379999999999999</v>
      </c>
      <c r="G372" s="76">
        <f t="shared" si="45"/>
        <v>7.01</v>
      </c>
      <c r="H372" s="76">
        <f t="shared" si="45"/>
        <v>12.469999999999997</v>
      </c>
      <c r="I372" s="8">
        <f t="shared" si="45"/>
        <v>126.77</v>
      </c>
      <c r="J372" s="2"/>
    </row>
    <row r="373" spans="1:19" x14ac:dyDescent="0.2">
      <c r="A373" s="64"/>
      <c r="B373" s="154" t="s">
        <v>182</v>
      </c>
      <c r="C373" s="309"/>
      <c r="D373" s="103">
        <v>50</v>
      </c>
      <c r="E373" s="99">
        <v>36</v>
      </c>
      <c r="F373" s="99">
        <v>6.23</v>
      </c>
      <c r="G373" s="99">
        <v>3.24</v>
      </c>
      <c r="H373" s="99">
        <v>0.68</v>
      </c>
      <c r="I373" s="102">
        <v>58.32</v>
      </c>
      <c r="J373" s="2"/>
    </row>
    <row r="374" spans="1:19" x14ac:dyDescent="0.2">
      <c r="A374" s="64"/>
      <c r="B374" s="293" t="s">
        <v>97</v>
      </c>
      <c r="C374" s="298"/>
      <c r="D374" s="67">
        <v>50</v>
      </c>
      <c r="E374" s="71">
        <v>35</v>
      </c>
      <c r="F374" s="71">
        <v>0.25</v>
      </c>
      <c r="G374" s="71">
        <v>7.0000000000000007E-2</v>
      </c>
      <c r="H374" s="71">
        <v>1.05</v>
      </c>
      <c r="I374" s="72">
        <v>5.6</v>
      </c>
      <c r="J374" s="2"/>
    </row>
    <row r="375" spans="1:19" x14ac:dyDescent="0.2">
      <c r="A375" s="64"/>
      <c r="B375" s="293" t="s">
        <v>16</v>
      </c>
      <c r="C375" s="298"/>
      <c r="D375" s="67">
        <v>10</v>
      </c>
      <c r="E375" s="71">
        <v>8.4</v>
      </c>
      <c r="F375" s="71">
        <v>0.14000000000000001</v>
      </c>
      <c r="G375" s="71">
        <v>0.02</v>
      </c>
      <c r="H375" s="71">
        <v>6.13</v>
      </c>
      <c r="I375" s="72">
        <v>2.69</v>
      </c>
      <c r="J375" s="2"/>
    </row>
    <row r="376" spans="1:19" x14ac:dyDescent="0.2">
      <c r="A376" s="64"/>
      <c r="B376" s="293" t="s">
        <v>14</v>
      </c>
      <c r="C376" s="298"/>
      <c r="D376" s="67">
        <v>10</v>
      </c>
      <c r="E376" s="71">
        <v>8</v>
      </c>
      <c r="F376" s="71">
        <v>0.1</v>
      </c>
      <c r="G376" s="71">
        <v>0.01</v>
      </c>
      <c r="H376" s="71">
        <v>0.56000000000000005</v>
      </c>
      <c r="I376" s="72">
        <v>3.28</v>
      </c>
      <c r="J376" s="2"/>
    </row>
    <row r="377" spans="1:19" x14ac:dyDescent="0.2">
      <c r="A377" s="64"/>
      <c r="B377" s="293" t="s">
        <v>40</v>
      </c>
      <c r="C377" s="298"/>
      <c r="D377" s="67">
        <v>10</v>
      </c>
      <c r="E377" s="71">
        <v>7.5</v>
      </c>
      <c r="F377" s="71">
        <v>0.08</v>
      </c>
      <c r="G377" s="71">
        <v>0</v>
      </c>
      <c r="H377" s="71">
        <v>0.45</v>
      </c>
      <c r="I377" s="72">
        <v>2.25</v>
      </c>
      <c r="J377" s="2"/>
    </row>
    <row r="378" spans="1:19" x14ac:dyDescent="0.2">
      <c r="A378" s="64"/>
      <c r="B378" s="293" t="s">
        <v>255</v>
      </c>
      <c r="C378" s="298"/>
      <c r="D378" s="67">
        <v>5</v>
      </c>
      <c r="E378" s="71">
        <v>4.95</v>
      </c>
      <c r="F378" s="71">
        <v>0.36</v>
      </c>
      <c r="G378" s="71">
        <v>0.1</v>
      </c>
      <c r="H378" s="71">
        <v>3.12</v>
      </c>
      <c r="I378" s="72">
        <v>18.07</v>
      </c>
      <c r="J378" s="2"/>
    </row>
    <row r="379" spans="1:19" x14ac:dyDescent="0.2">
      <c r="A379" s="64"/>
      <c r="B379" s="293" t="s">
        <v>96</v>
      </c>
      <c r="C379" s="298"/>
      <c r="D379" s="67">
        <v>3</v>
      </c>
      <c r="E379" s="71">
        <v>2.31</v>
      </c>
      <c r="F379" s="71">
        <v>0.06</v>
      </c>
      <c r="G379" s="71">
        <v>0</v>
      </c>
      <c r="H379" s="71">
        <v>0.2</v>
      </c>
      <c r="I379" s="72">
        <v>0.8</v>
      </c>
      <c r="J379" s="2"/>
    </row>
    <row r="380" spans="1:19" x14ac:dyDescent="0.2">
      <c r="A380" s="64"/>
      <c r="B380" s="293" t="s">
        <v>38</v>
      </c>
      <c r="C380" s="298"/>
      <c r="D380" s="67">
        <v>2</v>
      </c>
      <c r="E380" s="71">
        <v>2</v>
      </c>
      <c r="F380" s="71">
        <v>0</v>
      </c>
      <c r="G380" s="71">
        <v>2</v>
      </c>
      <c r="H380" s="71">
        <v>0</v>
      </c>
      <c r="I380" s="72">
        <v>18</v>
      </c>
      <c r="J380" s="2"/>
    </row>
    <row r="381" spans="1:19" x14ac:dyDescent="0.2">
      <c r="A381" s="64"/>
      <c r="B381" s="293" t="s">
        <v>246</v>
      </c>
      <c r="C381" s="298"/>
      <c r="D381" s="67">
        <v>1</v>
      </c>
      <c r="E381" s="71">
        <v>1</v>
      </c>
      <c r="F381" s="71">
        <v>0.01</v>
      </c>
      <c r="G381" s="71">
        <v>0.82</v>
      </c>
      <c r="H381" s="71">
        <v>0.01</v>
      </c>
      <c r="I381" s="72">
        <v>6.61</v>
      </c>
      <c r="J381" s="2"/>
    </row>
    <row r="382" spans="1:19" x14ac:dyDescent="0.2">
      <c r="A382" s="64"/>
      <c r="B382" s="293" t="s">
        <v>209</v>
      </c>
      <c r="C382" s="298"/>
      <c r="D382" s="67">
        <v>2</v>
      </c>
      <c r="E382" s="71">
        <v>1.2</v>
      </c>
      <c r="F382" s="71">
        <v>0.01</v>
      </c>
      <c r="G382" s="71">
        <v>0</v>
      </c>
      <c r="H382" s="71">
        <v>0.11</v>
      </c>
      <c r="I382" s="72">
        <v>0.35</v>
      </c>
      <c r="J382" s="2"/>
    </row>
    <row r="383" spans="1:19" x14ac:dyDescent="0.2">
      <c r="A383" s="64"/>
      <c r="B383" s="293" t="s">
        <v>252</v>
      </c>
      <c r="C383" s="298"/>
      <c r="D383" s="67">
        <v>0.8</v>
      </c>
      <c r="E383" s="71">
        <v>0.8</v>
      </c>
      <c r="F383" s="71">
        <v>0</v>
      </c>
      <c r="G383" s="71">
        <v>0</v>
      </c>
      <c r="H383" s="71">
        <v>0</v>
      </c>
      <c r="I383" s="72">
        <v>0</v>
      </c>
      <c r="J383" s="2"/>
    </row>
    <row r="384" spans="1:19" ht="19.5" thickBot="1" x14ac:dyDescent="0.25">
      <c r="A384" s="64"/>
      <c r="B384" s="280" t="s">
        <v>251</v>
      </c>
      <c r="C384" s="302"/>
      <c r="D384" s="287">
        <v>5</v>
      </c>
      <c r="E384" s="78">
        <v>5</v>
      </c>
      <c r="F384" s="78">
        <v>0.14000000000000001</v>
      </c>
      <c r="G384" s="78">
        <v>0.75</v>
      </c>
      <c r="H384" s="78">
        <v>0.16</v>
      </c>
      <c r="I384" s="73">
        <v>10.8</v>
      </c>
      <c r="J384" s="2"/>
      <c r="R384" s="6"/>
      <c r="S384" s="6"/>
    </row>
    <row r="385" spans="1:10" ht="19.5" thickBot="1" x14ac:dyDescent="0.25">
      <c r="A385" s="187">
        <v>3</v>
      </c>
      <c r="B385" s="330" t="s">
        <v>181</v>
      </c>
      <c r="C385" s="409" t="s">
        <v>187</v>
      </c>
      <c r="D385" s="56">
        <f t="shared" ref="D385:I385" si="46">SUM(D386:D392)</f>
        <v>222.8</v>
      </c>
      <c r="E385" s="76">
        <f t="shared" si="46"/>
        <v>172.20000000000002</v>
      </c>
      <c r="F385" s="76">
        <f t="shared" si="46"/>
        <v>13.440000000000001</v>
      </c>
      <c r="G385" s="76">
        <f t="shared" si="46"/>
        <v>8.5500000000000007</v>
      </c>
      <c r="H385" s="97">
        <f t="shared" si="46"/>
        <v>12.680000000000001</v>
      </c>
      <c r="I385" s="8">
        <f t="shared" si="46"/>
        <v>167.31</v>
      </c>
      <c r="J385" s="2"/>
    </row>
    <row r="386" spans="1:10" s="520" customFormat="1" x14ac:dyDescent="0.2">
      <c r="A386" s="515"/>
      <c r="B386" s="516" t="s">
        <v>182</v>
      </c>
      <c r="C386" s="517"/>
      <c r="D386" s="526">
        <v>90</v>
      </c>
      <c r="E386" s="527">
        <v>63</v>
      </c>
      <c r="F386" s="518">
        <v>12.46</v>
      </c>
      <c r="G386" s="518">
        <v>6.48</v>
      </c>
      <c r="H386" s="518">
        <v>1.37</v>
      </c>
      <c r="I386" s="519">
        <v>116.64</v>
      </c>
    </row>
    <row r="387" spans="1:10" x14ac:dyDescent="0.2">
      <c r="A387" s="111"/>
      <c r="B387" s="294" t="s">
        <v>105</v>
      </c>
      <c r="C387" s="300"/>
      <c r="D387" s="98">
        <v>100</v>
      </c>
      <c r="E387" s="77">
        <v>80</v>
      </c>
      <c r="F387" s="77">
        <v>0.64</v>
      </c>
      <c r="G387" s="77">
        <v>0</v>
      </c>
      <c r="H387" s="77">
        <v>4.32</v>
      </c>
      <c r="I387" s="10">
        <v>24.8</v>
      </c>
      <c r="J387" s="2"/>
    </row>
    <row r="388" spans="1:10" x14ac:dyDescent="0.2">
      <c r="A388" s="111"/>
      <c r="B388" s="304" t="s">
        <v>16</v>
      </c>
      <c r="C388" s="298"/>
      <c r="D388" s="98">
        <v>10</v>
      </c>
      <c r="E388" s="77">
        <v>8.4</v>
      </c>
      <c r="F388" s="77">
        <v>0.14000000000000001</v>
      </c>
      <c r="G388" s="77">
        <v>0.02</v>
      </c>
      <c r="H388" s="77">
        <v>6.13</v>
      </c>
      <c r="I388" s="10">
        <v>2.69</v>
      </c>
      <c r="J388" s="2"/>
    </row>
    <row r="389" spans="1:10" x14ac:dyDescent="0.2">
      <c r="A389" s="111"/>
      <c r="B389" s="293" t="s">
        <v>14</v>
      </c>
      <c r="C389" s="298"/>
      <c r="D389" s="67">
        <v>10</v>
      </c>
      <c r="E389" s="71">
        <v>8</v>
      </c>
      <c r="F389" s="71">
        <v>0.1</v>
      </c>
      <c r="G389" s="71">
        <v>0.01</v>
      </c>
      <c r="H389" s="71">
        <v>0.56000000000000005</v>
      </c>
      <c r="I389" s="72">
        <v>3.28</v>
      </c>
      <c r="J389" s="2"/>
    </row>
    <row r="390" spans="1:10" x14ac:dyDescent="0.2">
      <c r="A390" s="111"/>
      <c r="B390" s="293" t="s">
        <v>39</v>
      </c>
      <c r="C390" s="298"/>
      <c r="D390" s="67">
        <v>10</v>
      </c>
      <c r="E390" s="71">
        <v>10</v>
      </c>
      <c r="F390" s="71">
        <v>0.1</v>
      </c>
      <c r="G390" s="71">
        <v>0.04</v>
      </c>
      <c r="H390" s="71">
        <v>0.3</v>
      </c>
      <c r="I390" s="72">
        <v>1.9</v>
      </c>
      <c r="J390" s="2"/>
    </row>
    <row r="391" spans="1:10" x14ac:dyDescent="0.2">
      <c r="A391" s="111"/>
      <c r="B391" s="293" t="s">
        <v>38</v>
      </c>
      <c r="C391" s="298"/>
      <c r="D391" s="67">
        <v>2</v>
      </c>
      <c r="E391" s="71">
        <v>2</v>
      </c>
      <c r="F391" s="71">
        <v>0</v>
      </c>
      <c r="G391" s="71">
        <v>2</v>
      </c>
      <c r="H391" s="71">
        <v>0</v>
      </c>
      <c r="I391" s="72">
        <v>18</v>
      </c>
      <c r="J391" s="2"/>
    </row>
    <row r="392" spans="1:10" ht="19.5" thickBot="1" x14ac:dyDescent="0.25">
      <c r="A392" s="112"/>
      <c r="B392" s="274" t="s">
        <v>252</v>
      </c>
      <c r="C392" s="302"/>
      <c r="D392" s="104">
        <v>0.8</v>
      </c>
      <c r="E392" s="74">
        <v>0.8</v>
      </c>
      <c r="F392" s="74">
        <v>0</v>
      </c>
      <c r="G392" s="74">
        <v>0</v>
      </c>
      <c r="H392" s="74">
        <v>0</v>
      </c>
      <c r="I392" s="75">
        <v>0</v>
      </c>
      <c r="J392" s="2"/>
    </row>
    <row r="393" spans="1:10" ht="19.5" thickBot="1" x14ac:dyDescent="0.35">
      <c r="A393" s="187">
        <v>4</v>
      </c>
      <c r="B393" s="118" t="s">
        <v>75</v>
      </c>
      <c r="C393" s="296" t="s">
        <v>187</v>
      </c>
      <c r="D393" s="56">
        <f t="shared" ref="D393:I393" si="47">D394+D395</f>
        <v>53</v>
      </c>
      <c r="E393" s="76">
        <f t="shared" si="47"/>
        <v>39</v>
      </c>
      <c r="F393" s="76">
        <f t="shared" si="47"/>
        <v>0.14000000000000001</v>
      </c>
      <c r="G393" s="76">
        <f t="shared" si="47"/>
        <v>0.04</v>
      </c>
      <c r="H393" s="76">
        <f t="shared" si="47"/>
        <v>8.370000000000001</v>
      </c>
      <c r="I393" s="20">
        <f t="shared" si="47"/>
        <v>32.69</v>
      </c>
      <c r="J393" s="2"/>
    </row>
    <row r="394" spans="1:10" x14ac:dyDescent="0.3">
      <c r="A394" s="146"/>
      <c r="B394" s="333" t="s">
        <v>110</v>
      </c>
      <c r="C394" s="305"/>
      <c r="D394" s="355">
        <v>50</v>
      </c>
      <c r="E394" s="99">
        <v>36</v>
      </c>
      <c r="F394" s="99">
        <v>0.14000000000000001</v>
      </c>
      <c r="G394" s="99">
        <v>0.04</v>
      </c>
      <c r="H394" s="99">
        <v>5.4</v>
      </c>
      <c r="I394" s="100">
        <v>20.52</v>
      </c>
      <c r="J394" s="2"/>
    </row>
    <row r="395" spans="1:10" ht="19.5" thickBot="1" x14ac:dyDescent="0.35">
      <c r="A395" s="148"/>
      <c r="B395" s="334" t="s">
        <v>7</v>
      </c>
      <c r="C395" s="335"/>
      <c r="D395" s="104">
        <v>3</v>
      </c>
      <c r="E395" s="74">
        <v>3</v>
      </c>
      <c r="F395" s="78">
        <v>0</v>
      </c>
      <c r="G395" s="74">
        <v>0</v>
      </c>
      <c r="H395" s="74">
        <v>2.97</v>
      </c>
      <c r="I395" s="75">
        <v>12.17</v>
      </c>
      <c r="J395" s="2"/>
    </row>
    <row r="396" spans="1:10" ht="19.5" thickBot="1" x14ac:dyDescent="0.25">
      <c r="A396" s="214">
        <v>5</v>
      </c>
      <c r="B396" s="84" t="s">
        <v>98</v>
      </c>
      <c r="C396" s="296" t="s">
        <v>111</v>
      </c>
      <c r="D396" s="56">
        <v>33</v>
      </c>
      <c r="E396" s="76">
        <v>33</v>
      </c>
      <c r="F396" s="76">
        <v>2.97</v>
      </c>
      <c r="G396" s="76">
        <v>0.99</v>
      </c>
      <c r="H396" s="76">
        <v>15.84</v>
      </c>
      <c r="I396" s="20">
        <v>85.14</v>
      </c>
      <c r="J396" s="2"/>
    </row>
    <row r="397" spans="1:10" ht="19.5" thickBot="1" x14ac:dyDescent="0.25">
      <c r="A397" s="29"/>
      <c r="B397" s="81" t="s">
        <v>27</v>
      </c>
      <c r="C397" s="217"/>
      <c r="D397" s="83"/>
      <c r="E397" s="194"/>
      <c r="F397" s="19">
        <f>SUM(F370+F372+F385+F393+F396)</f>
        <v>24.1</v>
      </c>
      <c r="G397" s="76">
        <f>SUM(G370+G372+G385+G393+G396)</f>
        <v>16.59</v>
      </c>
      <c r="H397" s="76">
        <f>SUM(H370+H372+H385+H393+H396)</f>
        <v>50.56</v>
      </c>
      <c r="I397" s="8">
        <f>SUM(I370+I372+I385+I393+I396)</f>
        <v>417.04</v>
      </c>
      <c r="J397" s="2"/>
    </row>
    <row r="398" spans="1:10" ht="19.5" thickBot="1" x14ac:dyDescent="0.25">
      <c r="A398" s="37"/>
      <c r="B398" s="38"/>
      <c r="C398" s="257"/>
      <c r="D398" s="38"/>
      <c r="E398" s="38"/>
      <c r="F398" s="38"/>
      <c r="G398" s="38"/>
      <c r="H398" s="38"/>
      <c r="I398" s="39"/>
      <c r="J398" s="2"/>
    </row>
    <row r="399" spans="1:10" ht="19.5" thickBot="1" x14ac:dyDescent="0.25">
      <c r="A399" s="537" t="s">
        <v>230</v>
      </c>
      <c r="B399" s="538"/>
      <c r="C399" s="538"/>
      <c r="D399" s="538"/>
      <c r="E399" s="538"/>
      <c r="F399" s="538"/>
      <c r="G399" s="538"/>
      <c r="H399" s="538"/>
      <c r="I399" s="539"/>
      <c r="J399" s="2"/>
    </row>
    <row r="400" spans="1:10" ht="19.5" thickBot="1" x14ac:dyDescent="0.25">
      <c r="A400" s="187">
        <v>1</v>
      </c>
      <c r="B400" s="84" t="s">
        <v>256</v>
      </c>
      <c r="C400" s="296" t="s">
        <v>212</v>
      </c>
      <c r="D400" s="56">
        <f t="shared" ref="D400:I400" si="48">SUM(D401:D409)</f>
        <v>153</v>
      </c>
      <c r="E400" s="76">
        <f t="shared" si="48"/>
        <v>151.05000000000001</v>
      </c>
      <c r="F400" s="76">
        <f t="shared" si="48"/>
        <v>19.200000000000003</v>
      </c>
      <c r="G400" s="76">
        <f t="shared" si="48"/>
        <v>14.349999999999998</v>
      </c>
      <c r="H400" s="97">
        <f t="shared" si="48"/>
        <v>25.68</v>
      </c>
      <c r="I400" s="8">
        <f t="shared" si="48"/>
        <v>355.85000000000008</v>
      </c>
      <c r="J400" s="2"/>
    </row>
    <row r="401" spans="1:10" x14ac:dyDescent="0.2">
      <c r="A401" s="124"/>
      <c r="B401" s="353" t="s">
        <v>91</v>
      </c>
      <c r="C401" s="309"/>
      <c r="D401" s="103">
        <v>100</v>
      </c>
      <c r="E401" s="99">
        <v>100</v>
      </c>
      <c r="F401" s="99">
        <v>16</v>
      </c>
      <c r="G401" s="99">
        <v>9</v>
      </c>
      <c r="H401" s="99">
        <v>1</v>
      </c>
      <c r="I401" s="102">
        <v>201</v>
      </c>
      <c r="J401" s="2"/>
    </row>
    <row r="402" spans="1:10" x14ac:dyDescent="0.2">
      <c r="A402" s="124"/>
      <c r="B402" s="293" t="s">
        <v>25</v>
      </c>
      <c r="C402" s="300"/>
      <c r="D402" s="98">
        <v>15</v>
      </c>
      <c r="E402" s="282">
        <v>13.05</v>
      </c>
      <c r="F402" s="77">
        <v>1.7</v>
      </c>
      <c r="G402" s="77">
        <v>1.29</v>
      </c>
      <c r="H402" s="77">
        <v>0.13</v>
      </c>
      <c r="I402" s="10">
        <v>18.66</v>
      </c>
      <c r="J402" s="2"/>
    </row>
    <row r="403" spans="1:10" x14ac:dyDescent="0.2">
      <c r="A403" s="124"/>
      <c r="B403" s="294" t="s">
        <v>50</v>
      </c>
      <c r="C403" s="300"/>
      <c r="D403" s="98">
        <v>10</v>
      </c>
      <c r="E403" s="282">
        <v>10</v>
      </c>
      <c r="F403" s="77">
        <v>0.17</v>
      </c>
      <c r="G403" s="77">
        <v>0.27</v>
      </c>
      <c r="H403" s="77">
        <v>8.3000000000000007</v>
      </c>
      <c r="I403" s="10">
        <v>35.9</v>
      </c>
      <c r="J403" s="2"/>
    </row>
    <row r="404" spans="1:10" x14ac:dyDescent="0.2">
      <c r="A404" s="64"/>
      <c r="B404" s="294" t="s">
        <v>160</v>
      </c>
      <c r="C404" s="300"/>
      <c r="D404" s="98">
        <v>10</v>
      </c>
      <c r="E404" s="77">
        <v>10</v>
      </c>
      <c r="F404" s="77">
        <v>1</v>
      </c>
      <c r="G404" s="77">
        <v>0.1</v>
      </c>
      <c r="H404" s="77">
        <v>7.3</v>
      </c>
      <c r="I404" s="10">
        <v>35.799999999999997</v>
      </c>
      <c r="J404" s="2"/>
    </row>
    <row r="405" spans="1:10" x14ac:dyDescent="0.2">
      <c r="A405" s="64"/>
      <c r="B405" s="294" t="s">
        <v>204</v>
      </c>
      <c r="C405" s="300"/>
      <c r="D405" s="98">
        <v>2</v>
      </c>
      <c r="E405" s="77">
        <v>2</v>
      </c>
      <c r="F405" s="77">
        <v>0.17</v>
      </c>
      <c r="G405" s="77">
        <v>0.04</v>
      </c>
      <c r="H405" s="77">
        <v>0.36</v>
      </c>
      <c r="I405" s="10">
        <v>2.1</v>
      </c>
      <c r="J405" s="2"/>
    </row>
    <row r="406" spans="1:10" x14ac:dyDescent="0.2">
      <c r="A406" s="64"/>
      <c r="B406" s="293" t="s">
        <v>86</v>
      </c>
      <c r="C406" s="298"/>
      <c r="D406" s="67">
        <v>2</v>
      </c>
      <c r="E406" s="71">
        <v>2</v>
      </c>
      <c r="F406" s="71">
        <v>0.02</v>
      </c>
      <c r="G406" s="71">
        <v>1.64</v>
      </c>
      <c r="H406" s="71">
        <v>0.03</v>
      </c>
      <c r="I406" s="72">
        <v>13.22</v>
      </c>
      <c r="J406" s="2"/>
    </row>
    <row r="407" spans="1:10" x14ac:dyDescent="0.2">
      <c r="A407" s="64"/>
      <c r="B407" s="293" t="s">
        <v>7</v>
      </c>
      <c r="C407" s="298"/>
      <c r="D407" s="67">
        <v>2</v>
      </c>
      <c r="E407" s="71">
        <v>2</v>
      </c>
      <c r="F407" s="71">
        <v>0</v>
      </c>
      <c r="G407" s="71">
        <v>0</v>
      </c>
      <c r="H407" s="71">
        <v>1.98</v>
      </c>
      <c r="I407" s="72">
        <v>8.1199999999999992</v>
      </c>
      <c r="J407" s="2"/>
    </row>
    <row r="408" spans="1:10" x14ac:dyDescent="0.2">
      <c r="A408" s="64"/>
      <c r="B408" s="293" t="s">
        <v>79</v>
      </c>
      <c r="C408" s="298"/>
      <c r="D408" s="67">
        <v>2</v>
      </c>
      <c r="E408" s="71">
        <v>2</v>
      </c>
      <c r="F408" s="71">
        <v>0</v>
      </c>
      <c r="G408" s="71">
        <v>2</v>
      </c>
      <c r="H408" s="71">
        <v>0</v>
      </c>
      <c r="I408" s="72">
        <v>18</v>
      </c>
      <c r="J408" s="2"/>
    </row>
    <row r="409" spans="1:10" ht="19.5" thickBot="1" x14ac:dyDescent="0.25">
      <c r="A409" s="64"/>
      <c r="B409" s="290" t="s">
        <v>136</v>
      </c>
      <c r="C409" s="302"/>
      <c r="D409" s="287">
        <v>10</v>
      </c>
      <c r="E409" s="78">
        <v>10</v>
      </c>
      <c r="F409" s="78">
        <v>0.14000000000000001</v>
      </c>
      <c r="G409" s="78">
        <v>0.01</v>
      </c>
      <c r="H409" s="78">
        <v>6.58</v>
      </c>
      <c r="I409" s="73">
        <v>23.05</v>
      </c>
      <c r="J409" s="2"/>
    </row>
    <row r="410" spans="1:10" ht="19.5" thickBot="1" x14ac:dyDescent="0.25">
      <c r="A410" s="182">
        <v>2</v>
      </c>
      <c r="B410" s="66" t="s">
        <v>60</v>
      </c>
      <c r="C410" s="296" t="s">
        <v>85</v>
      </c>
      <c r="D410" s="56">
        <v>200</v>
      </c>
      <c r="E410" s="76">
        <v>200</v>
      </c>
      <c r="F410" s="76">
        <v>6</v>
      </c>
      <c r="G410" s="76">
        <v>0.1</v>
      </c>
      <c r="H410" s="97">
        <v>6</v>
      </c>
      <c r="I410" s="8">
        <v>92</v>
      </c>
      <c r="J410" s="2"/>
    </row>
    <row r="411" spans="1:10" ht="19.5" thickBot="1" x14ac:dyDescent="0.25">
      <c r="A411" s="84"/>
      <c r="B411" s="485" t="s">
        <v>231</v>
      </c>
      <c r="C411" s="265"/>
      <c r="D411" s="69"/>
      <c r="E411" s="69"/>
      <c r="F411" s="138">
        <f>F400+F410</f>
        <v>25.200000000000003</v>
      </c>
      <c r="G411" s="316">
        <f>G400+G410</f>
        <v>14.449999999999998</v>
      </c>
      <c r="H411" s="138">
        <f>H400+H410</f>
        <v>31.68</v>
      </c>
      <c r="I411" s="317">
        <f>I400+I410</f>
        <v>447.85000000000008</v>
      </c>
      <c r="J411" s="2"/>
    </row>
    <row r="412" spans="1:10" ht="18.75" customHeight="1" thickBot="1" x14ac:dyDescent="0.25">
      <c r="A412" s="85"/>
      <c r="B412" s="86" t="s">
        <v>44</v>
      </c>
      <c r="C412" s="266"/>
      <c r="D412" s="87"/>
      <c r="E412" s="87"/>
      <c r="F412" s="351">
        <f>SUM(F363+F366+F397+F411)</f>
        <v>59.900000000000006</v>
      </c>
      <c r="G412" s="350">
        <f>SUM(G363+G366+G397+G411)</f>
        <v>44.489999999999995</v>
      </c>
      <c r="H412" s="157">
        <f>SUM(H363+H366+H397+H411)</f>
        <v>155.59</v>
      </c>
      <c r="I412" s="350">
        <f>SUM(I363+I366+I397+I411)</f>
        <v>1332.9500000000003</v>
      </c>
      <c r="J412" s="2"/>
    </row>
    <row r="413" spans="1:10" ht="19.5" hidden="1" thickBot="1" x14ac:dyDescent="0.25">
      <c r="A413" s="88"/>
      <c r="B413" s="89"/>
      <c r="C413" s="267"/>
      <c r="D413" s="89"/>
      <c r="E413" s="89"/>
      <c r="F413" s="89"/>
      <c r="G413" s="89"/>
      <c r="H413" s="89"/>
      <c r="I413" s="90"/>
      <c r="J413" s="2"/>
    </row>
    <row r="414" spans="1:10" x14ac:dyDescent="0.2">
      <c r="A414" s="554" t="s">
        <v>45</v>
      </c>
      <c r="B414" s="555"/>
      <c r="C414" s="555"/>
      <c r="D414" s="555"/>
      <c r="E414" s="555"/>
      <c r="F414" s="555"/>
      <c r="G414" s="555"/>
      <c r="H414" s="555"/>
      <c r="I414" s="558"/>
      <c r="J414" s="2"/>
    </row>
    <row r="415" spans="1:10" ht="19.5" thickBot="1" x14ac:dyDescent="0.25">
      <c r="A415" s="551" t="s">
        <v>11</v>
      </c>
      <c r="B415" s="552"/>
      <c r="C415" s="552"/>
      <c r="D415" s="552"/>
      <c r="E415" s="552"/>
      <c r="F415" s="552"/>
      <c r="G415" s="552"/>
      <c r="H415" s="552"/>
      <c r="I415" s="553"/>
      <c r="J415" s="2"/>
    </row>
    <row r="416" spans="1:10" ht="19.5" thickBot="1" x14ac:dyDescent="0.25">
      <c r="A416" s="187">
        <v>1</v>
      </c>
      <c r="B416" s="84" t="s">
        <v>257</v>
      </c>
      <c r="C416" s="296" t="s">
        <v>85</v>
      </c>
      <c r="D416" s="56">
        <f t="shared" ref="D416:I416" si="49">SUM(D417:D420)</f>
        <v>176</v>
      </c>
      <c r="E416" s="171">
        <f t="shared" si="49"/>
        <v>175.8</v>
      </c>
      <c r="F416" s="125">
        <f t="shared" si="49"/>
        <v>5.97</v>
      </c>
      <c r="G416" s="76">
        <f t="shared" si="49"/>
        <v>5.04</v>
      </c>
      <c r="H416" s="97">
        <f t="shared" si="49"/>
        <v>23.96</v>
      </c>
      <c r="I416" s="137">
        <f t="shared" si="49"/>
        <v>179.71999999999997</v>
      </c>
      <c r="J416" s="2"/>
    </row>
    <row r="417" spans="1:10" x14ac:dyDescent="0.2">
      <c r="A417" s="64"/>
      <c r="B417" s="154" t="s">
        <v>137</v>
      </c>
      <c r="C417" s="309"/>
      <c r="D417" s="103">
        <v>20</v>
      </c>
      <c r="E417" s="99">
        <v>19.8</v>
      </c>
      <c r="F417" s="99">
        <v>1.45</v>
      </c>
      <c r="G417" s="99">
        <v>0.4</v>
      </c>
      <c r="H417" s="99">
        <v>12.47</v>
      </c>
      <c r="I417" s="102">
        <v>72.27</v>
      </c>
      <c r="J417" s="2"/>
    </row>
    <row r="418" spans="1:10" x14ac:dyDescent="0.2">
      <c r="A418" s="64"/>
      <c r="B418" s="343" t="s">
        <v>118</v>
      </c>
      <c r="C418" s="298"/>
      <c r="D418" s="67">
        <v>150</v>
      </c>
      <c r="E418" s="71">
        <v>150</v>
      </c>
      <c r="F418" s="71">
        <v>4.5</v>
      </c>
      <c r="G418" s="71">
        <v>3</v>
      </c>
      <c r="H418" s="71">
        <v>7.5</v>
      </c>
      <c r="I418" s="72">
        <v>78</v>
      </c>
      <c r="J418" s="2"/>
    </row>
    <row r="419" spans="1:10" x14ac:dyDescent="0.2">
      <c r="A419" s="64"/>
      <c r="B419" s="293" t="s">
        <v>246</v>
      </c>
      <c r="C419" s="298"/>
      <c r="D419" s="67">
        <v>2</v>
      </c>
      <c r="E419" s="71">
        <v>2</v>
      </c>
      <c r="F419" s="71">
        <v>0.02</v>
      </c>
      <c r="G419" s="71">
        <v>1.64</v>
      </c>
      <c r="H419" s="71">
        <v>0.03</v>
      </c>
      <c r="I419" s="72">
        <v>13.22</v>
      </c>
      <c r="J419" s="2"/>
    </row>
    <row r="420" spans="1:10" ht="19.5" thickBot="1" x14ac:dyDescent="0.25">
      <c r="A420" s="64"/>
      <c r="B420" s="274" t="s">
        <v>58</v>
      </c>
      <c r="C420" s="299"/>
      <c r="D420" s="104">
        <v>4</v>
      </c>
      <c r="E420" s="74">
        <v>4</v>
      </c>
      <c r="F420" s="74">
        <v>0</v>
      </c>
      <c r="G420" s="74">
        <v>0</v>
      </c>
      <c r="H420" s="74">
        <v>3.96</v>
      </c>
      <c r="I420" s="75">
        <v>16.23</v>
      </c>
      <c r="J420" s="2"/>
    </row>
    <row r="421" spans="1:10" ht="19.5" thickBot="1" x14ac:dyDescent="0.25">
      <c r="A421" s="187">
        <v>2</v>
      </c>
      <c r="B421" s="69" t="s">
        <v>92</v>
      </c>
      <c r="C421" s="296" t="s">
        <v>71</v>
      </c>
      <c r="D421" s="56">
        <f>D422+D423</f>
        <v>50</v>
      </c>
      <c r="E421" s="76">
        <f>E422+E423</f>
        <v>50</v>
      </c>
      <c r="F421" s="76">
        <f t="shared" ref="F421:I421" si="50">F422+F423</f>
        <v>3.3200000000000003</v>
      </c>
      <c r="G421" s="76">
        <f t="shared" si="50"/>
        <v>8.68</v>
      </c>
      <c r="H421" s="97">
        <f t="shared" si="50"/>
        <v>19.329999999999998</v>
      </c>
      <c r="I421" s="8">
        <f t="shared" si="50"/>
        <v>172.89999999999998</v>
      </c>
      <c r="J421" s="2"/>
    </row>
    <row r="422" spans="1:10" x14ac:dyDescent="0.2">
      <c r="A422" s="147"/>
      <c r="B422" s="154" t="s">
        <v>100</v>
      </c>
      <c r="C422" s="305"/>
      <c r="D422" s="103">
        <v>40</v>
      </c>
      <c r="E422" s="99">
        <v>40</v>
      </c>
      <c r="F422" s="99">
        <v>3.24</v>
      </c>
      <c r="G422" s="99">
        <v>0.48</v>
      </c>
      <c r="H422" s="99">
        <v>19.2</v>
      </c>
      <c r="I422" s="102">
        <v>106.8</v>
      </c>
      <c r="J422" s="2"/>
    </row>
    <row r="423" spans="1:10" ht="19.5" thickBot="1" x14ac:dyDescent="0.25">
      <c r="A423" s="148"/>
      <c r="B423" s="290" t="s">
        <v>246</v>
      </c>
      <c r="C423" s="335"/>
      <c r="D423" s="287">
        <v>10</v>
      </c>
      <c r="E423" s="78">
        <v>10</v>
      </c>
      <c r="F423" s="78">
        <v>0.08</v>
      </c>
      <c r="G423" s="78">
        <v>8.1999999999999993</v>
      </c>
      <c r="H423" s="78">
        <v>0.13</v>
      </c>
      <c r="I423" s="73">
        <v>66.099999999999994</v>
      </c>
      <c r="J423" s="2"/>
    </row>
    <row r="424" spans="1:10" ht="19.5" thickBot="1" x14ac:dyDescent="0.25">
      <c r="A424" s="187">
        <v>3</v>
      </c>
      <c r="B424" s="84" t="s">
        <v>132</v>
      </c>
      <c r="C424" s="296" t="s">
        <v>85</v>
      </c>
      <c r="D424" s="56">
        <f t="shared" ref="D424:I424" si="51">D425+D426+D427</f>
        <v>14.2</v>
      </c>
      <c r="E424" s="76">
        <f t="shared" si="51"/>
        <v>10.199999999999999</v>
      </c>
      <c r="F424" s="76">
        <f t="shared" si="51"/>
        <v>0.06</v>
      </c>
      <c r="G424" s="76">
        <f t="shared" si="51"/>
        <v>0.02</v>
      </c>
      <c r="H424" s="97">
        <f t="shared" si="51"/>
        <v>4.5</v>
      </c>
      <c r="I424" s="8">
        <f t="shared" si="51"/>
        <v>17.97</v>
      </c>
      <c r="J424" s="2"/>
    </row>
    <row r="425" spans="1:10" x14ac:dyDescent="0.2">
      <c r="A425" s="108"/>
      <c r="B425" s="216" t="s">
        <v>123</v>
      </c>
      <c r="C425" s="309"/>
      <c r="D425" s="103">
        <v>0.2</v>
      </c>
      <c r="E425" s="99">
        <v>0.2</v>
      </c>
      <c r="F425" s="99">
        <v>0</v>
      </c>
      <c r="G425" s="99">
        <v>0</v>
      </c>
      <c r="H425" s="99">
        <v>0</v>
      </c>
      <c r="I425" s="102">
        <v>0</v>
      </c>
      <c r="J425" s="2"/>
    </row>
    <row r="426" spans="1:10" x14ac:dyDescent="0.2">
      <c r="A426" s="111"/>
      <c r="B426" s="106" t="s">
        <v>7</v>
      </c>
      <c r="C426" s="301"/>
      <c r="D426" s="104">
        <v>4</v>
      </c>
      <c r="E426" s="74">
        <v>4</v>
      </c>
      <c r="F426" s="74">
        <v>0</v>
      </c>
      <c r="G426" s="74">
        <v>0</v>
      </c>
      <c r="H426" s="74">
        <v>3.96</v>
      </c>
      <c r="I426" s="75">
        <v>16.23</v>
      </c>
      <c r="J426" s="2"/>
    </row>
    <row r="427" spans="1:10" ht="19.5" thickBot="1" x14ac:dyDescent="0.25">
      <c r="A427" s="112"/>
      <c r="B427" s="244" t="s">
        <v>133</v>
      </c>
      <c r="C427" s="299"/>
      <c r="D427" s="432">
        <v>10</v>
      </c>
      <c r="E427" s="74">
        <v>6</v>
      </c>
      <c r="F427" s="78">
        <v>0.06</v>
      </c>
      <c r="G427" s="78">
        <v>0.02</v>
      </c>
      <c r="H427" s="78">
        <v>0.54</v>
      </c>
      <c r="I427" s="73">
        <v>1.74</v>
      </c>
      <c r="J427" s="2"/>
    </row>
    <row r="428" spans="1:10" ht="19.5" thickBot="1" x14ac:dyDescent="0.25">
      <c r="A428" s="29"/>
      <c r="B428" s="319" t="s">
        <v>26</v>
      </c>
      <c r="C428" s="254"/>
      <c r="D428" s="32"/>
      <c r="E428" s="404"/>
      <c r="F428" s="352">
        <f>SUM(F416+F421+F424)</f>
        <v>9.35</v>
      </c>
      <c r="G428" s="138">
        <f>SUM(G416+G421+G424)</f>
        <v>13.739999999999998</v>
      </c>
      <c r="H428" s="342">
        <f>SUM(H416+H421+H424)</f>
        <v>47.79</v>
      </c>
      <c r="I428" s="121">
        <f>SUM(I416+I421+I424)</f>
        <v>370.58999999999992</v>
      </c>
      <c r="J428" s="2"/>
    </row>
    <row r="429" spans="1:10" ht="19.5" thickBot="1" x14ac:dyDescent="0.25">
      <c r="A429" s="130"/>
      <c r="B429" s="132"/>
      <c r="C429" s="263"/>
      <c r="D429" s="132"/>
      <c r="E429" s="132"/>
      <c r="F429" s="132"/>
      <c r="G429" s="132"/>
      <c r="H429" s="132"/>
      <c r="I429" s="345"/>
      <c r="J429" s="2"/>
    </row>
    <row r="430" spans="1:10" ht="19.5" thickBot="1" x14ac:dyDescent="0.25">
      <c r="A430" s="537" t="s">
        <v>82</v>
      </c>
      <c r="B430" s="538"/>
      <c r="C430" s="538"/>
      <c r="D430" s="538"/>
      <c r="E430" s="538"/>
      <c r="F430" s="538"/>
      <c r="G430" s="538"/>
      <c r="H430" s="538"/>
      <c r="I430" s="539"/>
      <c r="J430" s="2"/>
    </row>
    <row r="431" spans="1:10" ht="19.5" thickBot="1" x14ac:dyDescent="0.25">
      <c r="A431" s="96">
        <v>1</v>
      </c>
      <c r="B431" s="48" t="s">
        <v>155</v>
      </c>
      <c r="C431" s="296" t="s">
        <v>140</v>
      </c>
      <c r="D431" s="56">
        <v>200</v>
      </c>
      <c r="E431" s="76">
        <v>180</v>
      </c>
      <c r="F431" s="76">
        <v>0.72</v>
      </c>
      <c r="G431" s="76">
        <v>0.18</v>
      </c>
      <c r="H431" s="76">
        <v>27</v>
      </c>
      <c r="I431" s="20">
        <v>104.4</v>
      </c>
      <c r="J431" s="2"/>
    </row>
    <row r="432" spans="1:10" ht="19.5" thickBot="1" x14ac:dyDescent="0.25">
      <c r="A432" s="29"/>
      <c r="B432" s="194" t="s">
        <v>93</v>
      </c>
      <c r="C432" s="217"/>
      <c r="D432" s="194"/>
      <c r="E432" s="195"/>
      <c r="F432" s="315">
        <v>0.72</v>
      </c>
      <c r="G432" s="138">
        <v>0.18</v>
      </c>
      <c r="H432" s="316">
        <v>27</v>
      </c>
      <c r="I432" s="349">
        <v>104.4</v>
      </c>
      <c r="J432" s="2"/>
    </row>
    <row r="433" spans="1:10" ht="19.5" thickBot="1" x14ac:dyDescent="0.25">
      <c r="A433" s="37"/>
      <c r="B433" s="38"/>
      <c r="C433" s="257"/>
      <c r="D433" s="38"/>
      <c r="E433" s="38"/>
      <c r="F433" s="38"/>
      <c r="G433" s="38"/>
      <c r="H433" s="38"/>
      <c r="I433" s="39"/>
      <c r="J433" s="2"/>
    </row>
    <row r="434" spans="1:10" ht="19.5" thickBot="1" x14ac:dyDescent="0.25">
      <c r="A434" s="531" t="s">
        <v>13</v>
      </c>
      <c r="B434" s="532"/>
      <c r="C434" s="532"/>
      <c r="D434" s="532"/>
      <c r="E434" s="532"/>
      <c r="F434" s="532"/>
      <c r="G434" s="532"/>
      <c r="H434" s="532"/>
      <c r="I434" s="533"/>
      <c r="J434" s="2"/>
    </row>
    <row r="435" spans="1:10" ht="19.5" thickBot="1" x14ac:dyDescent="0.25">
      <c r="A435" s="187">
        <v>1</v>
      </c>
      <c r="B435" s="84" t="s">
        <v>219</v>
      </c>
      <c r="C435" s="409" t="s">
        <v>163</v>
      </c>
      <c r="D435" s="56">
        <f t="shared" ref="D435:I435" si="52">SUM(D436:D439)</f>
        <v>62</v>
      </c>
      <c r="E435" s="203">
        <f t="shared" si="52"/>
        <v>53</v>
      </c>
      <c r="F435" s="76">
        <f t="shared" si="52"/>
        <v>1.2000000000000002</v>
      </c>
      <c r="G435" s="76">
        <f t="shared" si="52"/>
        <v>5.52</v>
      </c>
      <c r="H435" s="76">
        <f t="shared" si="52"/>
        <v>5</v>
      </c>
      <c r="I435" s="20">
        <f t="shared" si="52"/>
        <v>70.930000000000007</v>
      </c>
      <c r="J435" s="2"/>
    </row>
    <row r="436" spans="1:10" x14ac:dyDescent="0.2">
      <c r="A436" s="146"/>
      <c r="B436" s="303" t="s">
        <v>54</v>
      </c>
      <c r="C436" s="305"/>
      <c r="D436" s="103">
        <v>30</v>
      </c>
      <c r="E436" s="99">
        <v>24</v>
      </c>
      <c r="F436" s="99">
        <v>0.31</v>
      </c>
      <c r="G436" s="99">
        <v>0.02</v>
      </c>
      <c r="H436" s="99">
        <v>1.68</v>
      </c>
      <c r="I436" s="102">
        <v>9.84</v>
      </c>
      <c r="J436" s="2"/>
    </row>
    <row r="437" spans="1:10" x14ac:dyDescent="0.2">
      <c r="A437" s="475"/>
      <c r="B437" s="304" t="s">
        <v>72</v>
      </c>
      <c r="C437" s="306"/>
      <c r="D437" s="67">
        <v>25</v>
      </c>
      <c r="E437" s="71">
        <v>22</v>
      </c>
      <c r="F437" s="71">
        <v>0.09</v>
      </c>
      <c r="G437" s="71">
        <v>0</v>
      </c>
      <c r="H437" s="71">
        <v>2.46</v>
      </c>
      <c r="I437" s="72">
        <v>10.34</v>
      </c>
      <c r="J437" s="2"/>
    </row>
    <row r="438" spans="1:10" x14ac:dyDescent="0.2">
      <c r="A438" s="475"/>
      <c r="B438" s="292" t="s">
        <v>37</v>
      </c>
      <c r="C438" s="297"/>
      <c r="D438" s="184">
        <v>2</v>
      </c>
      <c r="E438" s="273">
        <v>2</v>
      </c>
      <c r="F438" s="41">
        <v>0</v>
      </c>
      <c r="G438" s="41">
        <v>2</v>
      </c>
      <c r="H438" s="41">
        <v>0</v>
      </c>
      <c r="I438" s="42">
        <v>18</v>
      </c>
      <c r="J438" s="2"/>
    </row>
    <row r="439" spans="1:10" ht="19.5" thickBot="1" x14ac:dyDescent="0.25">
      <c r="A439" s="476"/>
      <c r="B439" s="338" t="s">
        <v>167</v>
      </c>
      <c r="C439" s="335"/>
      <c r="D439" s="287">
        <v>5</v>
      </c>
      <c r="E439" s="219">
        <v>5</v>
      </c>
      <c r="F439" s="78">
        <v>0.8</v>
      </c>
      <c r="G439" s="78">
        <v>3.5</v>
      </c>
      <c r="H439" s="78">
        <v>0.86</v>
      </c>
      <c r="I439" s="73">
        <v>32.75</v>
      </c>
      <c r="J439" s="2"/>
    </row>
    <row r="440" spans="1:10" ht="19.5" thickBot="1" x14ac:dyDescent="0.25">
      <c r="A440" s="235">
        <v>2</v>
      </c>
      <c r="B440" s="213" t="s">
        <v>265</v>
      </c>
      <c r="C440" s="296" t="s">
        <v>95</v>
      </c>
      <c r="D440" s="359">
        <f t="shared" ref="D440:I440" si="53">SUM(D441:D451)</f>
        <v>191.8</v>
      </c>
      <c r="E440" s="361">
        <f t="shared" si="53"/>
        <v>154.31</v>
      </c>
      <c r="F440" s="141">
        <f t="shared" si="53"/>
        <v>2.5500000000000003</v>
      </c>
      <c r="G440" s="198">
        <f t="shared" si="53"/>
        <v>3.69</v>
      </c>
      <c r="H440" s="220">
        <f t="shared" si="53"/>
        <v>21.74</v>
      </c>
      <c r="I440" s="227">
        <f t="shared" si="53"/>
        <v>102.64</v>
      </c>
      <c r="J440" s="2"/>
    </row>
    <row r="441" spans="1:10" x14ac:dyDescent="0.2">
      <c r="A441" s="201"/>
      <c r="B441" s="232" t="s">
        <v>106</v>
      </c>
      <c r="C441" s="309"/>
      <c r="D441" s="98">
        <v>100</v>
      </c>
      <c r="E441" s="77">
        <v>80</v>
      </c>
      <c r="F441" s="77">
        <v>1.36</v>
      </c>
      <c r="G441" s="77">
        <v>0</v>
      </c>
      <c r="H441" s="77">
        <v>8.64</v>
      </c>
      <c r="I441" s="10">
        <v>34.4</v>
      </c>
      <c r="J441" s="2"/>
    </row>
    <row r="442" spans="1:10" x14ac:dyDescent="0.2">
      <c r="A442" s="201"/>
      <c r="B442" s="232" t="s">
        <v>15</v>
      </c>
      <c r="C442" s="300"/>
      <c r="D442" s="98">
        <v>40</v>
      </c>
      <c r="E442" s="77">
        <v>28.8</v>
      </c>
      <c r="F442" s="77">
        <v>0.57999999999999996</v>
      </c>
      <c r="G442" s="77">
        <v>0.03</v>
      </c>
      <c r="H442" s="77">
        <v>5.47</v>
      </c>
      <c r="I442" s="10">
        <v>23.04</v>
      </c>
      <c r="J442" s="2"/>
    </row>
    <row r="443" spans="1:10" x14ac:dyDescent="0.2">
      <c r="A443" s="201"/>
      <c r="B443" s="340" t="s">
        <v>16</v>
      </c>
      <c r="C443" s="298"/>
      <c r="D443" s="67">
        <v>10</v>
      </c>
      <c r="E443" s="71">
        <v>8.4</v>
      </c>
      <c r="F443" s="71">
        <v>0.14000000000000001</v>
      </c>
      <c r="G443" s="71">
        <v>0.02</v>
      </c>
      <c r="H443" s="71">
        <v>6.13</v>
      </c>
      <c r="I443" s="360">
        <v>2.69</v>
      </c>
      <c r="J443" s="2"/>
    </row>
    <row r="444" spans="1:10" x14ac:dyDescent="0.2">
      <c r="A444" s="201"/>
      <c r="B444" s="340" t="s">
        <v>14</v>
      </c>
      <c r="C444" s="298"/>
      <c r="D444" s="67">
        <v>10</v>
      </c>
      <c r="E444" s="71">
        <v>8</v>
      </c>
      <c r="F444" s="71">
        <v>0.1</v>
      </c>
      <c r="G444" s="71">
        <v>0.01</v>
      </c>
      <c r="H444" s="71">
        <v>0.56000000000000005</v>
      </c>
      <c r="I444" s="72">
        <v>3.28</v>
      </c>
      <c r="J444" s="2"/>
    </row>
    <row r="445" spans="1:10" x14ac:dyDescent="0.2">
      <c r="A445" s="201"/>
      <c r="B445" s="340" t="s">
        <v>39</v>
      </c>
      <c r="C445" s="298"/>
      <c r="D445" s="67">
        <v>10</v>
      </c>
      <c r="E445" s="71">
        <v>10</v>
      </c>
      <c r="F445" s="71">
        <v>0.1</v>
      </c>
      <c r="G445" s="71">
        <v>0.04</v>
      </c>
      <c r="H445" s="71">
        <v>0.3</v>
      </c>
      <c r="I445" s="72">
        <v>1.9</v>
      </c>
      <c r="J445" s="2"/>
    </row>
    <row r="446" spans="1:10" x14ac:dyDescent="0.2">
      <c r="A446" s="201"/>
      <c r="B446" s="364" t="s">
        <v>170</v>
      </c>
      <c r="C446" s="377"/>
      <c r="D446" s="98">
        <v>10</v>
      </c>
      <c r="E446" s="454">
        <v>8</v>
      </c>
      <c r="F446" s="77">
        <v>0.06</v>
      </c>
      <c r="G446" s="77">
        <v>0.02</v>
      </c>
      <c r="H446" s="77">
        <v>0.27</v>
      </c>
      <c r="I446" s="10">
        <v>1.1200000000000001</v>
      </c>
      <c r="J446" s="2"/>
    </row>
    <row r="447" spans="1:10" x14ac:dyDescent="0.2">
      <c r="A447" s="201"/>
      <c r="B447" s="331" t="s">
        <v>17</v>
      </c>
      <c r="C447" s="298"/>
      <c r="D447" s="67">
        <v>3</v>
      </c>
      <c r="E447" s="71">
        <v>2.31</v>
      </c>
      <c r="F447" s="71">
        <v>0.06</v>
      </c>
      <c r="G447" s="71">
        <v>0</v>
      </c>
      <c r="H447" s="71">
        <v>0.2</v>
      </c>
      <c r="I447" s="72">
        <v>0.8</v>
      </c>
      <c r="J447" s="2"/>
    </row>
    <row r="448" spans="1:10" x14ac:dyDescent="0.2">
      <c r="A448" s="201"/>
      <c r="B448" s="340" t="s">
        <v>79</v>
      </c>
      <c r="C448" s="298"/>
      <c r="D448" s="67">
        <v>2</v>
      </c>
      <c r="E448" s="71">
        <v>2</v>
      </c>
      <c r="F448" s="71">
        <v>0</v>
      </c>
      <c r="G448" s="71">
        <v>2</v>
      </c>
      <c r="H448" s="71">
        <v>0</v>
      </c>
      <c r="I448" s="72">
        <v>18</v>
      </c>
      <c r="J448" s="2"/>
    </row>
    <row r="449" spans="1:10" x14ac:dyDescent="0.2">
      <c r="A449" s="201"/>
      <c r="B449" s="293" t="s">
        <v>246</v>
      </c>
      <c r="C449" s="298"/>
      <c r="D449" s="67">
        <v>1</v>
      </c>
      <c r="E449" s="71">
        <v>1</v>
      </c>
      <c r="F449" s="71">
        <v>0.01</v>
      </c>
      <c r="G449" s="71">
        <v>0.82</v>
      </c>
      <c r="H449" s="71">
        <v>0.01</v>
      </c>
      <c r="I449" s="72">
        <v>6.61</v>
      </c>
      <c r="J449" s="2"/>
    </row>
    <row r="450" spans="1:10" x14ac:dyDescent="0.2">
      <c r="A450" s="201"/>
      <c r="B450" s="340" t="s">
        <v>252</v>
      </c>
      <c r="C450" s="298"/>
      <c r="D450" s="67">
        <v>0.8</v>
      </c>
      <c r="E450" s="71">
        <v>0.8</v>
      </c>
      <c r="F450" s="71">
        <v>0</v>
      </c>
      <c r="G450" s="71">
        <v>0</v>
      </c>
      <c r="H450" s="71">
        <v>0</v>
      </c>
      <c r="I450" s="72">
        <v>0</v>
      </c>
      <c r="J450" s="2"/>
    </row>
    <row r="451" spans="1:10" ht="19.5" thickBot="1" x14ac:dyDescent="0.25">
      <c r="A451" s="202"/>
      <c r="B451" s="280" t="s">
        <v>251</v>
      </c>
      <c r="C451" s="302"/>
      <c r="D451" s="67">
        <v>5</v>
      </c>
      <c r="E451" s="71">
        <v>5</v>
      </c>
      <c r="F451" s="71">
        <v>0.14000000000000001</v>
      </c>
      <c r="G451" s="71">
        <v>0.75</v>
      </c>
      <c r="H451" s="71">
        <v>0.16</v>
      </c>
      <c r="I451" s="72">
        <v>10.8</v>
      </c>
      <c r="J451" s="2"/>
    </row>
    <row r="452" spans="1:10" ht="19.5" thickBot="1" x14ac:dyDescent="0.25">
      <c r="A452" s="187">
        <v>3</v>
      </c>
      <c r="B452" s="84" t="s">
        <v>238</v>
      </c>
      <c r="C452" s="296" t="s">
        <v>184</v>
      </c>
      <c r="D452" s="56">
        <f t="shared" ref="D452:I452" si="54">SUM(D453:D457)</f>
        <v>142.4</v>
      </c>
      <c r="E452" s="76">
        <f t="shared" si="54"/>
        <v>87.200000000000017</v>
      </c>
      <c r="F452" s="76">
        <f t="shared" si="54"/>
        <v>11.870000000000001</v>
      </c>
      <c r="G452" s="76">
        <f t="shared" si="54"/>
        <v>3.19</v>
      </c>
      <c r="H452" s="97">
        <f t="shared" si="54"/>
        <v>6.6899999999999995</v>
      </c>
      <c r="I452" s="8">
        <f t="shared" si="54"/>
        <v>81.89</v>
      </c>
      <c r="J452" s="2"/>
    </row>
    <row r="453" spans="1:10" x14ac:dyDescent="0.2">
      <c r="A453" s="193"/>
      <c r="B453" s="154" t="s">
        <v>239</v>
      </c>
      <c r="C453" s="309"/>
      <c r="D453" s="103">
        <v>120</v>
      </c>
      <c r="E453" s="99">
        <v>68.400000000000006</v>
      </c>
      <c r="F453" s="99">
        <v>11.63</v>
      </c>
      <c r="G453" s="99">
        <v>1.1599999999999999</v>
      </c>
      <c r="H453" s="99">
        <v>0</v>
      </c>
      <c r="I453" s="102">
        <v>54.04</v>
      </c>
      <c r="J453" s="2"/>
    </row>
    <row r="454" spans="1:10" x14ac:dyDescent="0.2">
      <c r="A454" s="245"/>
      <c r="B454" s="274" t="s">
        <v>16</v>
      </c>
      <c r="C454" s="299"/>
      <c r="D454" s="104">
        <v>10</v>
      </c>
      <c r="E454" s="74">
        <v>8.4</v>
      </c>
      <c r="F454" s="74">
        <v>0.14000000000000001</v>
      </c>
      <c r="G454" s="74">
        <v>0.02</v>
      </c>
      <c r="H454" s="74">
        <v>6.13</v>
      </c>
      <c r="I454" s="75">
        <v>2.69</v>
      </c>
      <c r="J454" s="2"/>
    </row>
    <row r="455" spans="1:10" x14ac:dyDescent="0.2">
      <c r="A455" s="245"/>
      <c r="B455" s="274" t="s">
        <v>14</v>
      </c>
      <c r="C455" s="299"/>
      <c r="D455" s="104">
        <v>10</v>
      </c>
      <c r="E455" s="74">
        <v>8</v>
      </c>
      <c r="F455" s="74">
        <v>0.1</v>
      </c>
      <c r="G455" s="74">
        <v>0.01</v>
      </c>
      <c r="H455" s="74">
        <v>0.56000000000000005</v>
      </c>
      <c r="I455" s="75">
        <v>7.16</v>
      </c>
      <c r="J455" s="2"/>
    </row>
    <row r="456" spans="1:10" x14ac:dyDescent="0.2">
      <c r="A456" s="245"/>
      <c r="B456" s="274" t="s">
        <v>79</v>
      </c>
      <c r="C456" s="299"/>
      <c r="D456" s="104">
        <v>2</v>
      </c>
      <c r="E456" s="74">
        <v>2</v>
      </c>
      <c r="F456" s="74">
        <v>0</v>
      </c>
      <c r="G456" s="74">
        <v>2</v>
      </c>
      <c r="H456" s="74">
        <v>0</v>
      </c>
      <c r="I456" s="75">
        <v>18</v>
      </c>
      <c r="J456" s="2"/>
    </row>
    <row r="457" spans="1:10" ht="19.5" thickBot="1" x14ac:dyDescent="0.25">
      <c r="A457" s="193"/>
      <c r="B457" s="290" t="s">
        <v>252</v>
      </c>
      <c r="C457" s="302"/>
      <c r="D457" s="287">
        <v>0.4</v>
      </c>
      <c r="E457" s="78">
        <v>0.4</v>
      </c>
      <c r="F457" s="78">
        <v>0</v>
      </c>
      <c r="G457" s="78">
        <v>0</v>
      </c>
      <c r="H457" s="78">
        <v>0</v>
      </c>
      <c r="I457" s="73">
        <v>0</v>
      </c>
      <c r="J457" s="2"/>
    </row>
    <row r="458" spans="1:10" ht="19.5" thickBot="1" x14ac:dyDescent="0.25">
      <c r="A458" s="187">
        <v>4</v>
      </c>
      <c r="B458" s="272" t="s">
        <v>117</v>
      </c>
      <c r="C458" s="307" t="s">
        <v>101</v>
      </c>
      <c r="D458" s="339">
        <f t="shared" ref="D458:I458" si="55">SUM(D459:D461)</f>
        <v>27.4</v>
      </c>
      <c r="E458" s="452">
        <f t="shared" si="55"/>
        <v>27.15</v>
      </c>
      <c r="F458" s="452">
        <f t="shared" si="55"/>
        <v>2.99</v>
      </c>
      <c r="G458" s="452">
        <f t="shared" si="55"/>
        <v>1.89</v>
      </c>
      <c r="H458" s="452">
        <f t="shared" si="55"/>
        <v>16.61</v>
      </c>
      <c r="I458" s="135">
        <f t="shared" si="55"/>
        <v>97.679999999999993</v>
      </c>
      <c r="J458" s="2"/>
    </row>
    <row r="459" spans="1:10" x14ac:dyDescent="0.2">
      <c r="A459" s="146"/>
      <c r="B459" s="105" t="s">
        <v>89</v>
      </c>
      <c r="C459" s="309"/>
      <c r="D459" s="113">
        <v>25</v>
      </c>
      <c r="E459" s="99">
        <v>24.75</v>
      </c>
      <c r="F459" s="99">
        <v>2.97</v>
      </c>
      <c r="G459" s="99">
        <v>0.25</v>
      </c>
      <c r="H459" s="99">
        <v>16.579999999999998</v>
      </c>
      <c r="I459" s="102">
        <v>84.46</v>
      </c>
      <c r="J459" s="2"/>
    </row>
    <row r="460" spans="1:10" x14ac:dyDescent="0.2">
      <c r="A460" s="449"/>
      <c r="B460" s="293" t="s">
        <v>246</v>
      </c>
      <c r="C460" s="298"/>
      <c r="D460" s="67">
        <v>2</v>
      </c>
      <c r="E460" s="71">
        <v>2</v>
      </c>
      <c r="F460" s="71">
        <v>0.02</v>
      </c>
      <c r="G460" s="71">
        <v>1.64</v>
      </c>
      <c r="H460" s="71">
        <v>0.03</v>
      </c>
      <c r="I460" s="72">
        <v>13.22</v>
      </c>
      <c r="J460" s="2"/>
    </row>
    <row r="461" spans="1:10" ht="19.5" thickBot="1" x14ac:dyDescent="0.25">
      <c r="A461" s="450"/>
      <c r="B461" s="238" t="s">
        <v>252</v>
      </c>
      <c r="C461" s="311"/>
      <c r="D461" s="181">
        <v>0.4</v>
      </c>
      <c r="E461" s="79">
        <v>0.4</v>
      </c>
      <c r="F461" s="79">
        <v>0</v>
      </c>
      <c r="G461" s="79">
        <v>0</v>
      </c>
      <c r="H461" s="79">
        <v>0</v>
      </c>
      <c r="I461" s="451">
        <v>0</v>
      </c>
      <c r="J461" s="2"/>
    </row>
    <row r="462" spans="1:10" ht="19.5" thickBot="1" x14ac:dyDescent="0.25">
      <c r="A462" s="185">
        <v>5</v>
      </c>
      <c r="B462" s="341" t="s">
        <v>98</v>
      </c>
      <c r="C462" s="296" t="s">
        <v>111</v>
      </c>
      <c r="D462" s="56">
        <v>33</v>
      </c>
      <c r="E462" s="76">
        <v>33</v>
      </c>
      <c r="F462" s="76">
        <v>2.97</v>
      </c>
      <c r="G462" s="76">
        <v>0.99</v>
      </c>
      <c r="H462" s="76">
        <v>15.84</v>
      </c>
      <c r="I462" s="20">
        <v>85.14</v>
      </c>
      <c r="J462" s="2"/>
    </row>
    <row r="463" spans="1:10" ht="19.5" thickBot="1" x14ac:dyDescent="0.25">
      <c r="A463" s="187">
        <v>6</v>
      </c>
      <c r="B463" s="211" t="s">
        <v>75</v>
      </c>
      <c r="C463" s="296" t="s">
        <v>187</v>
      </c>
      <c r="D463" s="342">
        <f t="shared" ref="D463:I463" si="56">D464+D465</f>
        <v>53</v>
      </c>
      <c r="E463" s="197">
        <f t="shared" si="56"/>
        <v>47</v>
      </c>
      <c r="F463" s="197">
        <f t="shared" si="56"/>
        <v>0.18</v>
      </c>
      <c r="G463" s="197">
        <f t="shared" si="56"/>
        <v>0</v>
      </c>
      <c r="H463" s="197">
        <f t="shared" si="56"/>
        <v>7.9399999999999995</v>
      </c>
      <c r="I463" s="121">
        <f t="shared" si="56"/>
        <v>32.85</v>
      </c>
      <c r="J463" s="2"/>
    </row>
    <row r="464" spans="1:10" x14ac:dyDescent="0.2">
      <c r="A464" s="177"/>
      <c r="B464" s="303" t="s">
        <v>72</v>
      </c>
      <c r="C464" s="305"/>
      <c r="D464" s="103">
        <v>50</v>
      </c>
      <c r="E464" s="99">
        <v>44</v>
      </c>
      <c r="F464" s="99">
        <v>0.18</v>
      </c>
      <c r="G464" s="99">
        <v>0</v>
      </c>
      <c r="H464" s="99">
        <v>4.97</v>
      </c>
      <c r="I464" s="100">
        <v>20.68</v>
      </c>
      <c r="J464" s="2"/>
    </row>
    <row r="465" spans="1:10" ht="19.5" thickBot="1" x14ac:dyDescent="0.25">
      <c r="A465" s="65"/>
      <c r="B465" s="338" t="s">
        <v>7</v>
      </c>
      <c r="C465" s="302"/>
      <c r="D465" s="287">
        <v>3</v>
      </c>
      <c r="E465" s="78">
        <v>3</v>
      </c>
      <c r="F465" s="78">
        <v>0</v>
      </c>
      <c r="G465" s="78">
        <v>0</v>
      </c>
      <c r="H465" s="78">
        <v>2.97</v>
      </c>
      <c r="I465" s="73">
        <v>12.17</v>
      </c>
      <c r="J465" s="2"/>
    </row>
    <row r="466" spans="1:10" ht="19.5" thickBot="1" x14ac:dyDescent="0.25">
      <c r="A466" s="29"/>
      <c r="B466" s="81" t="s">
        <v>27</v>
      </c>
      <c r="C466" s="217"/>
      <c r="D466" s="83"/>
      <c r="E466" s="83"/>
      <c r="F466" s="136">
        <f>SUM(F435+F440+F452+F458+F462+F463)</f>
        <v>21.759999999999998</v>
      </c>
      <c r="G466" s="19">
        <f>SUM(G435+G440+G452+G458+G462+G463)</f>
        <v>15.28</v>
      </c>
      <c r="H466" s="19">
        <f>SUM(H435+H440+H452+H458+H462+H463)</f>
        <v>73.819999999999993</v>
      </c>
      <c r="I466" s="227">
        <f>SUM(I435+I440+I452+I458+I462+I463)</f>
        <v>471.13</v>
      </c>
      <c r="J466" s="2"/>
    </row>
    <row r="467" spans="1:10" ht="19.5" thickBot="1" x14ac:dyDescent="0.25">
      <c r="A467" s="37"/>
      <c r="B467" s="38"/>
      <c r="C467" s="257"/>
      <c r="D467" s="38"/>
      <c r="E467" s="38"/>
      <c r="F467" s="38"/>
      <c r="G467" s="38"/>
      <c r="H467" s="38"/>
      <c r="I467" s="39"/>
      <c r="J467" s="2"/>
    </row>
    <row r="468" spans="1:10" ht="19.5" thickBot="1" x14ac:dyDescent="0.25">
      <c r="A468" s="537" t="s">
        <v>230</v>
      </c>
      <c r="B468" s="538"/>
      <c r="C468" s="538"/>
      <c r="D468" s="538"/>
      <c r="E468" s="538"/>
      <c r="F468" s="538"/>
      <c r="G468" s="538"/>
      <c r="H468" s="538"/>
      <c r="I468" s="539"/>
      <c r="J468" s="2"/>
    </row>
    <row r="469" spans="1:10" ht="19.5" thickBot="1" x14ac:dyDescent="0.25">
      <c r="A469" s="235">
        <v>1</v>
      </c>
      <c r="B469" s="84" t="s">
        <v>250</v>
      </c>
      <c r="C469" s="296" t="s">
        <v>109</v>
      </c>
      <c r="D469" s="56">
        <f t="shared" ref="D469:I469" si="57">SUM(D470:D474)</f>
        <v>197</v>
      </c>
      <c r="E469" s="171">
        <f t="shared" si="57"/>
        <v>156.1</v>
      </c>
      <c r="F469" s="125">
        <f t="shared" si="57"/>
        <v>3.3</v>
      </c>
      <c r="G469" s="125">
        <f t="shared" si="57"/>
        <v>2.09</v>
      </c>
      <c r="H469" s="125">
        <f t="shared" si="57"/>
        <v>45.75</v>
      </c>
      <c r="I469" s="125">
        <f t="shared" si="57"/>
        <v>68.570000000000007</v>
      </c>
      <c r="J469" s="2"/>
    </row>
    <row r="470" spans="1:10" x14ac:dyDescent="0.2">
      <c r="A470" s="204"/>
      <c r="B470" s="105" t="s">
        <v>248</v>
      </c>
      <c r="C470" s="309"/>
      <c r="D470" s="365">
        <v>80</v>
      </c>
      <c r="E470" s="528">
        <v>57.6</v>
      </c>
      <c r="F470" s="74">
        <v>1.44</v>
      </c>
      <c r="G470" s="74">
        <v>0</v>
      </c>
      <c r="H470" s="74">
        <v>4.32</v>
      </c>
      <c r="I470" s="75">
        <v>24.48</v>
      </c>
      <c r="J470" s="2"/>
    </row>
    <row r="471" spans="1:10" x14ac:dyDescent="0.2">
      <c r="A471" s="204"/>
      <c r="B471" s="175" t="s">
        <v>217</v>
      </c>
      <c r="C471" s="300"/>
      <c r="D471" s="365">
        <v>80</v>
      </c>
      <c r="E471" s="528">
        <v>64</v>
      </c>
      <c r="F471" s="74">
        <v>1.6</v>
      </c>
      <c r="G471" s="74">
        <v>0.08</v>
      </c>
      <c r="H471" s="74">
        <v>40</v>
      </c>
      <c r="I471" s="75">
        <v>20</v>
      </c>
      <c r="J471" s="2"/>
    </row>
    <row r="472" spans="1:10" x14ac:dyDescent="0.2">
      <c r="A472" s="204"/>
      <c r="B472" s="175" t="s">
        <v>42</v>
      </c>
      <c r="C472" s="301"/>
      <c r="D472" s="104">
        <v>30</v>
      </c>
      <c r="E472" s="74">
        <v>28.5</v>
      </c>
      <c r="F472" s="74">
        <v>0.17</v>
      </c>
      <c r="G472" s="74">
        <v>0</v>
      </c>
      <c r="H472" s="74">
        <v>1.2</v>
      </c>
      <c r="I472" s="75">
        <v>5.13</v>
      </c>
      <c r="J472" s="2"/>
    </row>
    <row r="473" spans="1:10" x14ac:dyDescent="0.2">
      <c r="A473" s="204"/>
      <c r="B473" s="337" t="s">
        <v>41</v>
      </c>
      <c r="C473" s="299"/>
      <c r="D473" s="104">
        <v>5</v>
      </c>
      <c r="E473" s="74">
        <v>4</v>
      </c>
      <c r="F473" s="74">
        <v>0.09</v>
      </c>
      <c r="G473" s="74">
        <v>0.01</v>
      </c>
      <c r="H473" s="74">
        <v>0.23</v>
      </c>
      <c r="I473" s="75">
        <v>0.96</v>
      </c>
      <c r="J473" s="2"/>
    </row>
    <row r="474" spans="1:10" ht="19.5" thickBot="1" x14ac:dyDescent="0.25">
      <c r="A474" s="204"/>
      <c r="B474" s="107" t="s">
        <v>37</v>
      </c>
      <c r="C474" s="298"/>
      <c r="D474" s="67">
        <v>2</v>
      </c>
      <c r="E474" s="71">
        <v>2</v>
      </c>
      <c r="F474" s="71">
        <v>0</v>
      </c>
      <c r="G474" s="71">
        <v>2</v>
      </c>
      <c r="H474" s="71">
        <v>0</v>
      </c>
      <c r="I474" s="72">
        <v>18</v>
      </c>
      <c r="J474" s="2"/>
    </row>
    <row r="475" spans="1:10" ht="19.5" thickBot="1" x14ac:dyDescent="0.25">
      <c r="A475" s="236">
        <v>2</v>
      </c>
      <c r="B475" s="363" t="s">
        <v>195</v>
      </c>
      <c r="C475" s="296" t="s">
        <v>103</v>
      </c>
      <c r="D475" s="56">
        <f t="shared" ref="D475:I475" si="58">SUM(D476:D478)</f>
        <v>122</v>
      </c>
      <c r="E475" s="76">
        <f t="shared" si="58"/>
        <v>110.3</v>
      </c>
      <c r="F475" s="76">
        <f t="shared" si="58"/>
        <v>11.08</v>
      </c>
      <c r="G475" s="76">
        <f t="shared" si="58"/>
        <v>10.43</v>
      </c>
      <c r="H475" s="76">
        <f t="shared" si="58"/>
        <v>2.2800000000000002</v>
      </c>
      <c r="I475" s="20">
        <f t="shared" si="58"/>
        <v>145.57</v>
      </c>
      <c r="J475" s="2"/>
    </row>
    <row r="476" spans="1:10" x14ac:dyDescent="0.2">
      <c r="A476" s="204"/>
      <c r="B476" s="175" t="s">
        <v>25</v>
      </c>
      <c r="C476" s="301"/>
      <c r="D476" s="184">
        <v>90</v>
      </c>
      <c r="E476" s="41">
        <v>78.3</v>
      </c>
      <c r="F476" s="41">
        <v>10.18</v>
      </c>
      <c r="G476" s="41">
        <v>7.83</v>
      </c>
      <c r="H476" s="41">
        <v>0.78</v>
      </c>
      <c r="I476" s="42">
        <v>111.97</v>
      </c>
      <c r="J476" s="2"/>
    </row>
    <row r="477" spans="1:10" x14ac:dyDescent="0.2">
      <c r="A477" s="204"/>
      <c r="B477" s="337" t="s">
        <v>64</v>
      </c>
      <c r="C477" s="299"/>
      <c r="D477" s="104">
        <v>30</v>
      </c>
      <c r="E477" s="74">
        <v>30</v>
      </c>
      <c r="F477" s="74">
        <v>0.9</v>
      </c>
      <c r="G477" s="74">
        <v>0.6</v>
      </c>
      <c r="H477" s="74">
        <v>1.5</v>
      </c>
      <c r="I477" s="75">
        <v>15.6</v>
      </c>
      <c r="J477" s="2"/>
    </row>
    <row r="478" spans="1:10" ht="19.5" thickBot="1" x14ac:dyDescent="0.25">
      <c r="A478" s="205"/>
      <c r="B478" s="180" t="s">
        <v>79</v>
      </c>
      <c r="C478" s="302"/>
      <c r="D478" s="104">
        <v>2</v>
      </c>
      <c r="E478" s="74">
        <v>2</v>
      </c>
      <c r="F478" s="74">
        <v>0</v>
      </c>
      <c r="G478" s="74">
        <v>2</v>
      </c>
      <c r="H478" s="74">
        <v>0</v>
      </c>
      <c r="I478" s="75">
        <v>18</v>
      </c>
      <c r="J478" s="2"/>
    </row>
    <row r="479" spans="1:10" ht="19.5" thickBot="1" x14ac:dyDescent="0.25">
      <c r="A479" s="187">
        <v>3</v>
      </c>
      <c r="B479" s="500" t="s">
        <v>99</v>
      </c>
      <c r="C479" s="305" t="s">
        <v>112</v>
      </c>
      <c r="D479" s="497">
        <v>40</v>
      </c>
      <c r="E479" s="498">
        <v>40</v>
      </c>
      <c r="F479" s="498">
        <v>3.24</v>
      </c>
      <c r="G479" s="498">
        <v>0.48</v>
      </c>
      <c r="H479" s="498">
        <v>19.2</v>
      </c>
      <c r="I479" s="499">
        <v>106.8</v>
      </c>
      <c r="J479" s="2"/>
    </row>
    <row r="480" spans="1:10" ht="19.5" thickBot="1" x14ac:dyDescent="0.35">
      <c r="A480" s="187">
        <v>4</v>
      </c>
      <c r="B480" s="118" t="s">
        <v>127</v>
      </c>
      <c r="C480" s="296" t="s">
        <v>85</v>
      </c>
      <c r="D480" s="489">
        <f t="shared" ref="D480:I480" si="59">SUM(D481:D482)</f>
        <v>13</v>
      </c>
      <c r="E480" s="97">
        <f t="shared" si="59"/>
        <v>13</v>
      </c>
      <c r="F480" s="97">
        <f t="shared" si="59"/>
        <v>0.17</v>
      </c>
      <c r="G480" s="97">
        <f t="shared" si="59"/>
        <v>0.27</v>
      </c>
      <c r="H480" s="97">
        <f t="shared" si="59"/>
        <v>11.270000000000001</v>
      </c>
      <c r="I480" s="8">
        <f t="shared" si="59"/>
        <v>48.07</v>
      </c>
      <c r="J480" s="2"/>
    </row>
    <row r="481" spans="1:10" x14ac:dyDescent="0.3">
      <c r="A481" s="455"/>
      <c r="B481" s="501" t="s">
        <v>55</v>
      </c>
      <c r="C481" s="305"/>
      <c r="D481" s="355">
        <v>10</v>
      </c>
      <c r="E481" s="99">
        <v>10</v>
      </c>
      <c r="F481" s="99">
        <v>0.17</v>
      </c>
      <c r="G481" s="425">
        <v>0.27</v>
      </c>
      <c r="H481" s="99">
        <v>8.3000000000000007</v>
      </c>
      <c r="I481" s="505">
        <v>35.9</v>
      </c>
      <c r="J481" s="2"/>
    </row>
    <row r="482" spans="1:10" ht="19.5" thickBot="1" x14ac:dyDescent="0.35">
      <c r="A482" s="199"/>
      <c r="B482" s="502" t="s">
        <v>7</v>
      </c>
      <c r="C482" s="307"/>
      <c r="D482" s="504">
        <v>3</v>
      </c>
      <c r="E482" s="79">
        <v>3</v>
      </c>
      <c r="F482" s="79">
        <v>0</v>
      </c>
      <c r="G482" s="91">
        <v>0</v>
      </c>
      <c r="H482" s="79">
        <v>2.97</v>
      </c>
      <c r="I482" s="503">
        <v>12.17</v>
      </c>
      <c r="J482" s="2"/>
    </row>
    <row r="483" spans="1:10" ht="19.5" thickBot="1" x14ac:dyDescent="0.25">
      <c r="A483" s="173"/>
      <c r="B483" s="487" t="s">
        <v>231</v>
      </c>
      <c r="C483" s="217"/>
      <c r="D483" s="490"/>
      <c r="E483" s="490"/>
      <c r="F483" s="506">
        <f>SUM(F469+F475+F479+F480)</f>
        <v>17.79</v>
      </c>
      <c r="G483" s="506">
        <f>SUM(G469+G475+G479+G480)</f>
        <v>13.27</v>
      </c>
      <c r="H483" s="506">
        <f>SUM(H469+H475+H479+H480)</f>
        <v>78.5</v>
      </c>
      <c r="I483" s="506">
        <f>SUM(I469+I475+I479+I480)</f>
        <v>369.01</v>
      </c>
      <c r="J483" s="2"/>
    </row>
    <row r="484" spans="1:10" ht="19.5" thickBot="1" x14ac:dyDescent="0.25">
      <c r="A484" s="49"/>
      <c r="B484" s="86" t="s">
        <v>47</v>
      </c>
      <c r="C484" s="268"/>
      <c r="D484" s="50"/>
      <c r="E484" s="50"/>
      <c r="F484" s="354">
        <f>SUM(F428+F432+F466+F483)</f>
        <v>49.62</v>
      </c>
      <c r="G484" s="350">
        <f>SUM(G428+G432+G466+G483)</f>
        <v>42.47</v>
      </c>
      <c r="H484" s="157">
        <f>SUM(H428+H432+H466+H483)</f>
        <v>227.10999999999999</v>
      </c>
      <c r="I484" s="350">
        <f>SUM(I428+I432+I466+I483)</f>
        <v>1315.1299999999999</v>
      </c>
      <c r="J484" s="2"/>
    </row>
    <row r="485" spans="1:10" x14ac:dyDescent="0.2">
      <c r="A485" s="554" t="s">
        <v>48</v>
      </c>
      <c r="B485" s="555"/>
      <c r="C485" s="555"/>
      <c r="D485" s="555"/>
      <c r="E485" s="555"/>
      <c r="F485" s="556"/>
      <c r="G485" s="556"/>
      <c r="H485" s="556"/>
      <c r="I485" s="557"/>
      <c r="J485" s="2"/>
    </row>
    <row r="486" spans="1:10" ht="19.5" thickBot="1" x14ac:dyDescent="0.25">
      <c r="A486" s="551" t="s">
        <v>11</v>
      </c>
      <c r="B486" s="552"/>
      <c r="C486" s="552"/>
      <c r="D486" s="552"/>
      <c r="E486" s="552"/>
      <c r="F486" s="552"/>
      <c r="G486" s="552"/>
      <c r="H486" s="552"/>
      <c r="I486" s="553"/>
      <c r="J486" s="2"/>
    </row>
    <row r="487" spans="1:10" ht="19.5" thickBot="1" x14ac:dyDescent="0.25">
      <c r="A487" s="235">
        <v>1</v>
      </c>
      <c r="B487" s="84" t="s">
        <v>240</v>
      </c>
      <c r="C487" s="296" t="s">
        <v>174</v>
      </c>
      <c r="D487" s="56">
        <f t="shared" ref="D487:I487" si="60">SUM(D488:D492)</f>
        <v>226</v>
      </c>
      <c r="E487" s="76">
        <f t="shared" si="60"/>
        <v>210.8</v>
      </c>
      <c r="F487" s="125">
        <f t="shared" si="60"/>
        <v>7.2499999999999991</v>
      </c>
      <c r="G487" s="76">
        <f t="shared" si="60"/>
        <v>4.84</v>
      </c>
      <c r="H487" s="76">
        <f t="shared" si="60"/>
        <v>26.860000000000003</v>
      </c>
      <c r="I487" s="125">
        <f t="shared" si="60"/>
        <v>187.23999999999998</v>
      </c>
      <c r="J487" s="2"/>
    </row>
    <row r="488" spans="1:10" x14ac:dyDescent="0.2">
      <c r="A488" s="433"/>
      <c r="B488" s="154" t="s">
        <v>67</v>
      </c>
      <c r="C488" s="309"/>
      <c r="D488" s="103">
        <v>20</v>
      </c>
      <c r="E488" s="99">
        <v>19.8</v>
      </c>
      <c r="F488" s="99">
        <v>2.38</v>
      </c>
      <c r="G488" s="99">
        <v>0.2</v>
      </c>
      <c r="H488" s="99">
        <v>13.27</v>
      </c>
      <c r="I488" s="102">
        <v>70.69</v>
      </c>
      <c r="J488" s="2"/>
    </row>
    <row r="489" spans="1:10" x14ac:dyDescent="0.2">
      <c r="A489" s="201"/>
      <c r="B489" s="293" t="s">
        <v>63</v>
      </c>
      <c r="C489" s="298"/>
      <c r="D489" s="67">
        <v>150</v>
      </c>
      <c r="E489" s="71">
        <v>150</v>
      </c>
      <c r="F489" s="71">
        <v>4.5</v>
      </c>
      <c r="G489" s="71">
        <v>3</v>
      </c>
      <c r="H489" s="71">
        <v>7.5</v>
      </c>
      <c r="I489" s="72">
        <v>78</v>
      </c>
      <c r="J489" s="2"/>
    </row>
    <row r="490" spans="1:10" x14ac:dyDescent="0.2">
      <c r="A490" s="201"/>
      <c r="B490" s="358" t="s">
        <v>246</v>
      </c>
      <c r="C490" s="298"/>
      <c r="D490" s="67">
        <v>2</v>
      </c>
      <c r="E490" s="71">
        <v>2</v>
      </c>
      <c r="F490" s="71">
        <v>0.02</v>
      </c>
      <c r="G490" s="71">
        <v>1.64</v>
      </c>
      <c r="H490" s="71">
        <v>0.03</v>
      </c>
      <c r="I490" s="72">
        <v>13.22</v>
      </c>
      <c r="J490" s="2"/>
    </row>
    <row r="491" spans="1:10" x14ac:dyDescent="0.2">
      <c r="A491" s="201"/>
      <c r="B491" s="106" t="s">
        <v>7</v>
      </c>
      <c r="C491" s="298"/>
      <c r="D491" s="67">
        <v>4</v>
      </c>
      <c r="E491" s="151">
        <v>4</v>
      </c>
      <c r="F491" s="71">
        <v>0</v>
      </c>
      <c r="G491" s="71">
        <v>0</v>
      </c>
      <c r="H491" s="71">
        <v>3.96</v>
      </c>
      <c r="I491" s="75">
        <v>16.23</v>
      </c>
      <c r="J491" s="2"/>
    </row>
    <row r="492" spans="1:10" ht="19.5" thickBot="1" x14ac:dyDescent="0.25">
      <c r="A492" s="202"/>
      <c r="B492" s="280" t="s">
        <v>169</v>
      </c>
      <c r="C492" s="311"/>
      <c r="D492" s="181">
        <v>50</v>
      </c>
      <c r="E492" s="239">
        <v>35</v>
      </c>
      <c r="F492" s="79">
        <v>0.35</v>
      </c>
      <c r="G492" s="79">
        <v>0</v>
      </c>
      <c r="H492" s="164">
        <v>2.1</v>
      </c>
      <c r="I492" s="73">
        <v>9.1</v>
      </c>
      <c r="J492" s="2"/>
    </row>
    <row r="493" spans="1:10" ht="19.5" thickBot="1" x14ac:dyDescent="0.25">
      <c r="A493" s="186">
        <v>2</v>
      </c>
      <c r="B493" s="84" t="s">
        <v>115</v>
      </c>
      <c r="C493" s="296" t="s">
        <v>113</v>
      </c>
      <c r="D493" s="56">
        <v>25</v>
      </c>
      <c r="E493" s="76">
        <v>25</v>
      </c>
      <c r="F493" s="76">
        <v>2.75</v>
      </c>
      <c r="G493" s="76">
        <v>0.75</v>
      </c>
      <c r="H493" s="97">
        <v>19.75</v>
      </c>
      <c r="I493" s="8">
        <v>80</v>
      </c>
      <c r="J493" s="2"/>
    </row>
    <row r="494" spans="1:10" ht="19.5" thickBot="1" x14ac:dyDescent="0.25">
      <c r="A494" s="186">
        <v>3</v>
      </c>
      <c r="B494" s="84" t="s">
        <v>143</v>
      </c>
      <c r="C494" s="296" t="s">
        <v>85</v>
      </c>
      <c r="D494" s="56">
        <f t="shared" ref="D494:I494" si="61">SUM(D495:D496)</f>
        <v>202</v>
      </c>
      <c r="E494" s="76">
        <f t="shared" si="61"/>
        <v>202</v>
      </c>
      <c r="F494" s="76">
        <f t="shared" si="61"/>
        <v>6.4</v>
      </c>
      <c r="G494" s="76">
        <f t="shared" si="61"/>
        <v>4.28</v>
      </c>
      <c r="H494" s="97">
        <f t="shared" si="61"/>
        <v>11.08</v>
      </c>
      <c r="I494" s="8">
        <f t="shared" si="61"/>
        <v>108.58</v>
      </c>
      <c r="J494" s="2"/>
    </row>
    <row r="495" spans="1:10" x14ac:dyDescent="0.2">
      <c r="A495" s="437"/>
      <c r="B495" s="210" t="s">
        <v>63</v>
      </c>
      <c r="C495" s="305"/>
      <c r="D495" s="355">
        <v>200</v>
      </c>
      <c r="E495" s="99">
        <v>200</v>
      </c>
      <c r="F495" s="99">
        <v>6</v>
      </c>
      <c r="G495" s="99">
        <v>4</v>
      </c>
      <c r="H495" s="356">
        <v>10</v>
      </c>
      <c r="I495" s="100">
        <v>104</v>
      </c>
      <c r="J495" s="2"/>
    </row>
    <row r="496" spans="1:10" ht="19.5" thickBot="1" x14ac:dyDescent="0.25">
      <c r="A496" s="438"/>
      <c r="B496" s="249" t="s">
        <v>153</v>
      </c>
      <c r="C496" s="297"/>
      <c r="D496" s="126">
        <v>2</v>
      </c>
      <c r="E496" s="407">
        <v>2</v>
      </c>
      <c r="F496" s="78">
        <v>0.4</v>
      </c>
      <c r="G496" s="79">
        <v>0.28000000000000003</v>
      </c>
      <c r="H496" s="164">
        <v>1.08</v>
      </c>
      <c r="I496" s="357">
        <v>4.58</v>
      </c>
      <c r="J496" s="2"/>
    </row>
    <row r="497" spans="1:10" ht="19.5" thickBot="1" x14ac:dyDescent="0.25">
      <c r="A497" s="29"/>
      <c r="B497" s="319" t="s">
        <v>26</v>
      </c>
      <c r="C497" s="254"/>
      <c r="D497" s="32"/>
      <c r="E497" s="404"/>
      <c r="F497" s="315">
        <f>SUM(F487+F493+F494)</f>
        <v>16.399999999999999</v>
      </c>
      <c r="G497" s="138">
        <f>SUM(G487+G493+G494)</f>
        <v>9.870000000000001</v>
      </c>
      <c r="H497" s="138">
        <f>SUM(H487+H493+H494)</f>
        <v>57.69</v>
      </c>
      <c r="I497" s="317">
        <f>SUM(I487+I493+I494)</f>
        <v>375.82</v>
      </c>
      <c r="J497" s="2"/>
    </row>
    <row r="498" spans="1:10" ht="19.5" thickBot="1" x14ac:dyDescent="0.25">
      <c r="A498" s="37"/>
      <c r="B498" s="38"/>
      <c r="C498" s="257"/>
      <c r="D498" s="38"/>
      <c r="E498" s="38"/>
      <c r="F498" s="38"/>
      <c r="G498" s="38"/>
      <c r="H498" s="38"/>
      <c r="I498" s="39"/>
      <c r="J498" s="2"/>
    </row>
    <row r="499" spans="1:10" ht="19.5" thickBot="1" x14ac:dyDescent="0.25">
      <c r="A499" s="537" t="s">
        <v>82</v>
      </c>
      <c r="B499" s="538"/>
      <c r="C499" s="538"/>
      <c r="D499" s="538"/>
      <c r="E499" s="538"/>
      <c r="F499" s="538"/>
      <c r="G499" s="538"/>
      <c r="H499" s="538"/>
      <c r="I499" s="539"/>
      <c r="J499" s="2"/>
    </row>
    <row r="500" spans="1:10" ht="19.5" thickBot="1" x14ac:dyDescent="0.25">
      <c r="A500" s="187">
        <v>1</v>
      </c>
      <c r="B500" s="482" t="s">
        <v>142</v>
      </c>
      <c r="C500" s="296" t="s">
        <v>84</v>
      </c>
      <c r="D500" s="56">
        <v>200</v>
      </c>
      <c r="E500" s="76">
        <v>174</v>
      </c>
      <c r="F500" s="76">
        <v>1.22</v>
      </c>
      <c r="G500" s="76">
        <v>0.35</v>
      </c>
      <c r="H500" s="76">
        <v>31.32</v>
      </c>
      <c r="I500" s="20">
        <v>120.06</v>
      </c>
      <c r="J500" s="2"/>
    </row>
    <row r="501" spans="1:10" ht="19.5" thickBot="1" x14ac:dyDescent="0.25">
      <c r="A501" s="29"/>
      <c r="B501" s="194" t="s">
        <v>93</v>
      </c>
      <c r="C501" s="217"/>
      <c r="D501" s="194"/>
      <c r="E501" s="195"/>
      <c r="F501" s="315">
        <v>1.22</v>
      </c>
      <c r="G501" s="138">
        <v>0.35</v>
      </c>
      <c r="H501" s="316">
        <v>31.32</v>
      </c>
      <c r="I501" s="349">
        <v>120.06</v>
      </c>
      <c r="J501" s="2"/>
    </row>
    <row r="502" spans="1:10" ht="18" customHeight="1" thickBot="1" x14ac:dyDescent="0.25">
      <c r="A502" s="37"/>
      <c r="B502" s="38"/>
      <c r="C502" s="257"/>
      <c r="D502" s="38"/>
      <c r="E502" s="38"/>
      <c r="F502" s="38"/>
      <c r="G502" s="38"/>
      <c r="H502" s="38"/>
      <c r="I502" s="39"/>
      <c r="J502" s="2"/>
    </row>
    <row r="503" spans="1:10" ht="18.75" customHeight="1" thickBot="1" x14ac:dyDescent="0.25">
      <c r="A503" s="531" t="s">
        <v>13</v>
      </c>
      <c r="B503" s="532"/>
      <c r="C503" s="532"/>
      <c r="D503" s="532"/>
      <c r="E503" s="532"/>
      <c r="F503" s="532"/>
      <c r="G503" s="532"/>
      <c r="H503" s="532"/>
      <c r="I503" s="533"/>
      <c r="J503" s="2"/>
    </row>
    <row r="504" spans="1:10" ht="19.5" thickBot="1" x14ac:dyDescent="0.25">
      <c r="A504" s="235">
        <v>1</v>
      </c>
      <c r="B504" s="84" t="s">
        <v>241</v>
      </c>
      <c r="C504" s="296" t="s">
        <v>163</v>
      </c>
      <c r="D504" s="56">
        <f t="shared" ref="D504:I504" si="62">SUM(D505:D509)</f>
        <v>62</v>
      </c>
      <c r="E504" s="76">
        <f t="shared" si="62"/>
        <v>54.5</v>
      </c>
      <c r="F504" s="76">
        <f t="shared" si="62"/>
        <v>1.4100000000000001</v>
      </c>
      <c r="G504" s="76">
        <f t="shared" si="62"/>
        <v>5.51</v>
      </c>
      <c r="H504" s="76">
        <f t="shared" si="62"/>
        <v>3.19</v>
      </c>
      <c r="I504" s="76">
        <f t="shared" si="62"/>
        <v>61.34</v>
      </c>
      <c r="J504" s="2"/>
    </row>
    <row r="505" spans="1:10" x14ac:dyDescent="0.2">
      <c r="A505" s="204"/>
      <c r="B505" s="303" t="s">
        <v>104</v>
      </c>
      <c r="C505" s="305"/>
      <c r="D505" s="103">
        <v>30</v>
      </c>
      <c r="E505" s="218">
        <v>28.5</v>
      </c>
      <c r="F505" s="99">
        <v>0.17</v>
      </c>
      <c r="G505" s="99">
        <v>0</v>
      </c>
      <c r="H505" s="99">
        <v>1.2</v>
      </c>
      <c r="I505" s="102">
        <v>5.13</v>
      </c>
      <c r="J505" s="2"/>
    </row>
    <row r="506" spans="1:10" x14ac:dyDescent="0.2">
      <c r="A506" s="204"/>
      <c r="B506" s="304" t="s">
        <v>40</v>
      </c>
      <c r="C506" s="306"/>
      <c r="D506" s="67">
        <v>20</v>
      </c>
      <c r="E506" s="291">
        <v>15</v>
      </c>
      <c r="F506" s="71">
        <v>0.15</v>
      </c>
      <c r="G506" s="71">
        <v>0</v>
      </c>
      <c r="H506" s="71">
        <v>0.9</v>
      </c>
      <c r="I506" s="72">
        <v>4.5</v>
      </c>
      <c r="J506" s="2"/>
    </row>
    <row r="507" spans="1:10" x14ac:dyDescent="0.2">
      <c r="A507" s="204"/>
      <c r="B507" s="304" t="s">
        <v>41</v>
      </c>
      <c r="C507" s="306"/>
      <c r="D507" s="67">
        <v>5</v>
      </c>
      <c r="E507" s="291">
        <v>4</v>
      </c>
      <c r="F507" s="71">
        <v>0.09</v>
      </c>
      <c r="G507" s="71">
        <v>0.01</v>
      </c>
      <c r="H507" s="71">
        <v>0.23</v>
      </c>
      <c r="I507" s="72">
        <v>0.96</v>
      </c>
      <c r="J507" s="2"/>
    </row>
    <row r="508" spans="1:10" x14ac:dyDescent="0.2">
      <c r="A508" s="204"/>
      <c r="B508" s="293" t="s">
        <v>37</v>
      </c>
      <c r="C508" s="298"/>
      <c r="D508" s="67">
        <v>2</v>
      </c>
      <c r="E508" s="71">
        <v>2</v>
      </c>
      <c r="F508" s="71">
        <v>0</v>
      </c>
      <c r="G508" s="71">
        <v>2</v>
      </c>
      <c r="H508" s="71">
        <v>0</v>
      </c>
      <c r="I508" s="72">
        <v>18</v>
      </c>
      <c r="J508" s="2"/>
    </row>
    <row r="509" spans="1:10" ht="19.5" thickBot="1" x14ac:dyDescent="0.25">
      <c r="A509" s="205"/>
      <c r="B509" s="209" t="s">
        <v>116</v>
      </c>
      <c r="C509" s="311"/>
      <c r="D509" s="181">
        <v>5</v>
      </c>
      <c r="E509" s="79">
        <v>5</v>
      </c>
      <c r="F509" s="79">
        <v>1</v>
      </c>
      <c r="G509" s="79">
        <v>3.5</v>
      </c>
      <c r="H509" s="79">
        <v>0.86</v>
      </c>
      <c r="I509" s="196">
        <v>32.75</v>
      </c>
      <c r="J509" s="2"/>
    </row>
    <row r="510" spans="1:10" ht="19.5" thickBot="1" x14ac:dyDescent="0.25">
      <c r="A510" s="437">
        <v>2</v>
      </c>
      <c r="B510" s="84" t="s">
        <v>144</v>
      </c>
      <c r="C510" s="296" t="s">
        <v>122</v>
      </c>
      <c r="D510" s="56">
        <f t="shared" ref="D510:I510" si="63">SUM(D511:D520)</f>
        <v>126.8</v>
      </c>
      <c r="E510" s="76">
        <f t="shared" si="63"/>
        <v>106.61</v>
      </c>
      <c r="F510" s="76">
        <f t="shared" si="63"/>
        <v>6.35</v>
      </c>
      <c r="G510" s="76">
        <f t="shared" si="63"/>
        <v>4.04</v>
      </c>
      <c r="H510" s="97">
        <f t="shared" si="63"/>
        <v>34.76</v>
      </c>
      <c r="I510" s="138">
        <f t="shared" si="63"/>
        <v>174.22</v>
      </c>
      <c r="J510" s="2"/>
    </row>
    <row r="511" spans="1:10" x14ac:dyDescent="0.2">
      <c r="A511" s="433"/>
      <c r="B511" s="434" t="s">
        <v>145</v>
      </c>
      <c r="C511" s="436"/>
      <c r="D511" s="92">
        <v>15</v>
      </c>
      <c r="E511" s="92">
        <v>14.9</v>
      </c>
      <c r="F511" s="92">
        <v>3.43</v>
      </c>
      <c r="G511" s="92">
        <v>0.15</v>
      </c>
      <c r="H511" s="92">
        <v>7.91</v>
      </c>
      <c r="I511" s="93">
        <v>46.86</v>
      </c>
      <c r="J511" s="2"/>
    </row>
    <row r="512" spans="1:10" x14ac:dyDescent="0.2">
      <c r="A512" s="201"/>
      <c r="B512" s="340" t="s">
        <v>15</v>
      </c>
      <c r="C512" s="298"/>
      <c r="D512" s="67">
        <v>50</v>
      </c>
      <c r="E512" s="71">
        <v>36</v>
      </c>
      <c r="F512" s="71">
        <v>0.72</v>
      </c>
      <c r="G512" s="71">
        <v>0.04</v>
      </c>
      <c r="H512" s="71">
        <v>6.84</v>
      </c>
      <c r="I512" s="72">
        <v>28.8</v>
      </c>
      <c r="J512" s="2"/>
    </row>
    <row r="513" spans="1:10" x14ac:dyDescent="0.2">
      <c r="A513" s="201"/>
      <c r="B513" s="340" t="s">
        <v>16</v>
      </c>
      <c r="C513" s="298"/>
      <c r="D513" s="67">
        <v>15</v>
      </c>
      <c r="E513" s="71">
        <v>12.6</v>
      </c>
      <c r="F513" s="71">
        <v>0.21</v>
      </c>
      <c r="G513" s="71">
        <v>0.03</v>
      </c>
      <c r="H513" s="71">
        <v>9.1999999999999993</v>
      </c>
      <c r="I513" s="72">
        <v>4.03</v>
      </c>
      <c r="J513" s="2"/>
    </row>
    <row r="514" spans="1:10" x14ac:dyDescent="0.2">
      <c r="A514" s="201"/>
      <c r="B514" s="340" t="s">
        <v>14</v>
      </c>
      <c r="C514" s="298"/>
      <c r="D514" s="67">
        <v>15</v>
      </c>
      <c r="E514" s="71">
        <v>12</v>
      </c>
      <c r="F514" s="71">
        <v>0.16</v>
      </c>
      <c r="G514" s="71">
        <v>0.01</v>
      </c>
      <c r="H514" s="71">
        <v>0.84</v>
      </c>
      <c r="I514" s="72">
        <v>4.92</v>
      </c>
      <c r="J514" s="2"/>
    </row>
    <row r="515" spans="1:10" x14ac:dyDescent="0.2">
      <c r="A515" s="201"/>
      <c r="B515" s="340" t="s">
        <v>213</v>
      </c>
      <c r="C515" s="298"/>
      <c r="D515" s="67">
        <v>3</v>
      </c>
      <c r="E515" s="71">
        <v>2.31</v>
      </c>
      <c r="F515" s="71">
        <v>0.06</v>
      </c>
      <c r="G515" s="71">
        <v>0</v>
      </c>
      <c r="H515" s="71">
        <v>0.2</v>
      </c>
      <c r="I515" s="72">
        <v>0.8</v>
      </c>
      <c r="J515" s="2"/>
    </row>
    <row r="516" spans="1:10" x14ac:dyDescent="0.2">
      <c r="A516" s="201"/>
      <c r="B516" s="340" t="s">
        <v>79</v>
      </c>
      <c r="C516" s="298"/>
      <c r="D516" s="67">
        <v>2</v>
      </c>
      <c r="E516" s="71">
        <v>2</v>
      </c>
      <c r="F516" s="71">
        <v>0</v>
      </c>
      <c r="G516" s="71">
        <v>2</v>
      </c>
      <c r="H516" s="71">
        <v>0</v>
      </c>
      <c r="I516" s="72">
        <v>18</v>
      </c>
      <c r="J516" s="2"/>
    </row>
    <row r="517" spans="1:10" x14ac:dyDescent="0.2">
      <c r="A517" s="201"/>
      <c r="B517" s="435" t="s">
        <v>246</v>
      </c>
      <c r="C517" s="299"/>
      <c r="D517" s="104">
        <v>1</v>
      </c>
      <c r="E517" s="74">
        <v>1</v>
      </c>
      <c r="F517" s="74">
        <v>0.01</v>
      </c>
      <c r="G517" s="74">
        <v>0.82</v>
      </c>
      <c r="H517" s="74">
        <v>0.01</v>
      </c>
      <c r="I517" s="75">
        <v>6.61</v>
      </c>
      <c r="J517" s="2"/>
    </row>
    <row r="518" spans="1:10" x14ac:dyDescent="0.2">
      <c r="A518" s="201"/>
      <c r="B518" s="106" t="s">
        <v>252</v>
      </c>
      <c r="C518" s="299"/>
      <c r="D518" s="104">
        <v>0.8</v>
      </c>
      <c r="E518" s="74">
        <v>0.8</v>
      </c>
      <c r="F518" s="74">
        <v>0</v>
      </c>
      <c r="G518" s="74">
        <v>0</v>
      </c>
      <c r="H518" s="74">
        <v>0</v>
      </c>
      <c r="I518" s="75">
        <v>0</v>
      </c>
      <c r="J518" s="2"/>
    </row>
    <row r="519" spans="1:10" x14ac:dyDescent="0.2">
      <c r="A519" s="201"/>
      <c r="B519" s="106" t="s">
        <v>261</v>
      </c>
      <c r="C519" s="298"/>
      <c r="D519" s="67">
        <v>5</v>
      </c>
      <c r="E519" s="71">
        <v>5</v>
      </c>
      <c r="F519" s="71">
        <v>0.14000000000000001</v>
      </c>
      <c r="G519" s="71">
        <v>0.75</v>
      </c>
      <c r="H519" s="71">
        <v>0.16</v>
      </c>
      <c r="I519" s="72">
        <v>10.8</v>
      </c>
      <c r="J519" s="2"/>
    </row>
    <row r="520" spans="1:10" ht="19.5" thickBot="1" x14ac:dyDescent="0.25">
      <c r="A520" s="202"/>
      <c r="B520" s="529" t="s">
        <v>267</v>
      </c>
      <c r="C520" s="311"/>
      <c r="D520" s="181">
        <v>20</v>
      </c>
      <c r="E520" s="79">
        <v>20</v>
      </c>
      <c r="F520" s="79">
        <v>1.62</v>
      </c>
      <c r="G520" s="79">
        <v>0.24</v>
      </c>
      <c r="H520" s="164">
        <v>9.6</v>
      </c>
      <c r="I520" s="248">
        <v>53.4</v>
      </c>
      <c r="J520" s="2"/>
    </row>
    <row r="521" spans="1:10" ht="19.5" thickBot="1" x14ac:dyDescent="0.25">
      <c r="A521" s="438">
        <v>3</v>
      </c>
      <c r="B521" s="84" t="s">
        <v>242</v>
      </c>
      <c r="C521" s="296" t="s">
        <v>184</v>
      </c>
      <c r="D521" s="56">
        <f t="shared" ref="D521:I521" si="64">SUM(D522:D526)</f>
        <v>114.4</v>
      </c>
      <c r="E521" s="76">
        <f t="shared" si="64"/>
        <v>97.800000000000011</v>
      </c>
      <c r="F521" s="76">
        <f t="shared" si="64"/>
        <v>2.04</v>
      </c>
      <c r="G521" s="76">
        <f t="shared" si="64"/>
        <v>14.54</v>
      </c>
      <c r="H521" s="97">
        <f t="shared" si="64"/>
        <v>14.82</v>
      </c>
      <c r="I521" s="138">
        <f t="shared" si="64"/>
        <v>129.85</v>
      </c>
      <c r="J521" s="2"/>
    </row>
    <row r="522" spans="1:10" x14ac:dyDescent="0.2">
      <c r="A522" s="433"/>
      <c r="B522" s="232" t="s">
        <v>235</v>
      </c>
      <c r="C522" s="300"/>
      <c r="D522" s="98">
        <v>100</v>
      </c>
      <c r="E522" s="77">
        <v>85</v>
      </c>
      <c r="F522" s="77">
        <v>1.7</v>
      </c>
      <c r="G522" s="77">
        <v>12.5</v>
      </c>
      <c r="H522" s="77">
        <v>7.23</v>
      </c>
      <c r="I522" s="10">
        <v>102</v>
      </c>
      <c r="J522" s="2"/>
    </row>
    <row r="523" spans="1:10" x14ac:dyDescent="0.2">
      <c r="A523" s="201"/>
      <c r="B523" s="232" t="s">
        <v>16</v>
      </c>
      <c r="C523" s="300"/>
      <c r="D523" s="98">
        <v>10</v>
      </c>
      <c r="E523" s="77">
        <v>8.4</v>
      </c>
      <c r="F523" s="77">
        <v>0.14000000000000001</v>
      </c>
      <c r="G523" s="77">
        <v>0.02</v>
      </c>
      <c r="H523" s="77">
        <v>6.13</v>
      </c>
      <c r="I523" s="10">
        <v>2.69</v>
      </c>
      <c r="J523" s="2"/>
    </row>
    <row r="524" spans="1:10" x14ac:dyDescent="0.2">
      <c r="A524" s="201"/>
      <c r="B524" s="106" t="s">
        <v>188</v>
      </c>
      <c r="C524" s="298"/>
      <c r="D524" s="67">
        <v>2</v>
      </c>
      <c r="E524" s="71">
        <v>2</v>
      </c>
      <c r="F524" s="71">
        <v>0.2</v>
      </c>
      <c r="G524" s="71">
        <v>0.02</v>
      </c>
      <c r="H524" s="71">
        <v>1.46</v>
      </c>
      <c r="I524" s="72">
        <v>7.16</v>
      </c>
      <c r="J524" s="2"/>
    </row>
    <row r="525" spans="1:10" x14ac:dyDescent="0.2">
      <c r="A525" s="201"/>
      <c r="B525" s="178" t="s">
        <v>79</v>
      </c>
      <c r="C525" s="301"/>
      <c r="D525" s="184">
        <v>2</v>
      </c>
      <c r="E525" s="41">
        <v>2</v>
      </c>
      <c r="F525" s="41">
        <v>0</v>
      </c>
      <c r="G525" s="41">
        <v>2</v>
      </c>
      <c r="H525" s="41">
        <v>0</v>
      </c>
      <c r="I525" s="42">
        <v>18</v>
      </c>
      <c r="J525" s="2"/>
    </row>
    <row r="526" spans="1:10" ht="19.5" thickBot="1" x14ac:dyDescent="0.25">
      <c r="A526" s="202"/>
      <c r="B526" s="417" t="s">
        <v>252</v>
      </c>
      <c r="C526" s="299"/>
      <c r="D526" s="104">
        <v>0.4</v>
      </c>
      <c r="E526" s="74">
        <v>0.4</v>
      </c>
      <c r="F526" s="74">
        <v>0</v>
      </c>
      <c r="G526" s="74">
        <v>0</v>
      </c>
      <c r="H526" s="74">
        <v>0</v>
      </c>
      <c r="I526" s="75">
        <v>0</v>
      </c>
      <c r="J526" s="2"/>
    </row>
    <row r="527" spans="1:10" ht="19.5" thickBot="1" x14ac:dyDescent="0.25">
      <c r="A527" s="321">
        <v>4</v>
      </c>
      <c r="B527" s="341" t="s">
        <v>243</v>
      </c>
      <c r="C527" s="296" t="s">
        <v>103</v>
      </c>
      <c r="D527" s="56">
        <f t="shared" ref="D527:I527" si="65">SUM(D528:D533)</f>
        <v>162.4</v>
      </c>
      <c r="E527" s="76">
        <f t="shared" si="65"/>
        <v>124.4</v>
      </c>
      <c r="F527" s="76">
        <f t="shared" si="65"/>
        <v>2.1800000000000002</v>
      </c>
      <c r="G527" s="76">
        <f t="shared" si="65"/>
        <v>2.17</v>
      </c>
      <c r="H527" s="76">
        <f t="shared" si="65"/>
        <v>28.730000000000004</v>
      </c>
      <c r="I527" s="20">
        <f t="shared" si="65"/>
        <v>95.2</v>
      </c>
      <c r="J527" s="2"/>
    </row>
    <row r="528" spans="1:10" x14ac:dyDescent="0.2">
      <c r="A528" s="433"/>
      <c r="B528" s="232" t="s">
        <v>15</v>
      </c>
      <c r="C528" s="300"/>
      <c r="D528" s="98">
        <v>110</v>
      </c>
      <c r="E528" s="77">
        <v>79.2</v>
      </c>
      <c r="F528" s="77">
        <v>1.58</v>
      </c>
      <c r="G528" s="77">
        <v>0.08</v>
      </c>
      <c r="H528" s="77">
        <v>15.05</v>
      </c>
      <c r="I528" s="10">
        <v>63.36</v>
      </c>
      <c r="J528" s="2"/>
    </row>
    <row r="529" spans="1:10" x14ac:dyDescent="0.2">
      <c r="A529" s="201"/>
      <c r="B529" s="232" t="s">
        <v>16</v>
      </c>
      <c r="C529" s="300"/>
      <c r="D529" s="98">
        <v>20</v>
      </c>
      <c r="E529" s="77">
        <v>16.8</v>
      </c>
      <c r="F529" s="77">
        <v>0.28999999999999998</v>
      </c>
      <c r="G529" s="77">
        <v>0.03</v>
      </c>
      <c r="H529" s="77">
        <v>12.26</v>
      </c>
      <c r="I529" s="10">
        <v>5.38</v>
      </c>
      <c r="J529" s="2"/>
    </row>
    <row r="530" spans="1:10" x14ac:dyDescent="0.2">
      <c r="A530" s="201"/>
      <c r="B530" s="232" t="s">
        <v>54</v>
      </c>
      <c r="C530" s="300"/>
      <c r="D530" s="98">
        <v>20</v>
      </c>
      <c r="E530" s="77">
        <v>16</v>
      </c>
      <c r="F530" s="77">
        <v>0.21</v>
      </c>
      <c r="G530" s="77">
        <v>0.02</v>
      </c>
      <c r="H530" s="77">
        <v>1.1200000000000001</v>
      </c>
      <c r="I530" s="10">
        <v>6.56</v>
      </c>
      <c r="J530" s="2"/>
    </row>
    <row r="531" spans="1:10" x14ac:dyDescent="0.2">
      <c r="A531" s="201"/>
      <c r="B531" s="232" t="s">
        <v>39</v>
      </c>
      <c r="C531" s="300"/>
      <c r="D531" s="98">
        <v>10</v>
      </c>
      <c r="E531" s="77">
        <v>10</v>
      </c>
      <c r="F531" s="77">
        <v>0.1</v>
      </c>
      <c r="G531" s="77">
        <v>0.04</v>
      </c>
      <c r="H531" s="77">
        <v>0.3</v>
      </c>
      <c r="I531" s="10">
        <v>1.9</v>
      </c>
      <c r="J531" s="2"/>
    </row>
    <row r="532" spans="1:10" x14ac:dyDescent="0.2">
      <c r="A532" s="201"/>
      <c r="B532" s="340" t="s">
        <v>79</v>
      </c>
      <c r="C532" s="298"/>
      <c r="D532" s="67">
        <v>2</v>
      </c>
      <c r="E532" s="71">
        <v>2</v>
      </c>
      <c r="F532" s="71">
        <v>0</v>
      </c>
      <c r="G532" s="71">
        <v>2</v>
      </c>
      <c r="H532" s="71">
        <v>0</v>
      </c>
      <c r="I532" s="72">
        <v>18</v>
      </c>
      <c r="J532" s="2"/>
    </row>
    <row r="533" spans="1:10" ht="19.5" thickBot="1" x14ac:dyDescent="0.25">
      <c r="A533" s="202"/>
      <c r="B533" s="178" t="s">
        <v>252</v>
      </c>
      <c r="C533" s="311"/>
      <c r="D533" s="184">
        <v>0.4</v>
      </c>
      <c r="E533" s="41">
        <v>0.4</v>
      </c>
      <c r="F533" s="41">
        <v>0</v>
      </c>
      <c r="G533" s="41">
        <v>0</v>
      </c>
      <c r="H533" s="241">
        <v>0</v>
      </c>
      <c r="I533" s="165">
        <v>0</v>
      </c>
      <c r="J533" s="2"/>
    </row>
    <row r="534" spans="1:10" ht="19.5" thickBot="1" x14ac:dyDescent="0.25">
      <c r="A534" s="438">
        <v>5</v>
      </c>
      <c r="B534" s="84" t="s">
        <v>127</v>
      </c>
      <c r="C534" s="296" t="s">
        <v>187</v>
      </c>
      <c r="D534" s="56">
        <f>D535+D536</f>
        <v>13</v>
      </c>
      <c r="E534" s="76">
        <f>E535+E536</f>
        <v>13</v>
      </c>
      <c r="F534" s="76">
        <f t="shared" ref="F534:I534" si="66">SUM(F535:F536)</f>
        <v>0.17</v>
      </c>
      <c r="G534" s="76">
        <f t="shared" si="66"/>
        <v>0.27</v>
      </c>
      <c r="H534" s="97">
        <f t="shared" si="66"/>
        <v>11.270000000000001</v>
      </c>
      <c r="I534" s="138">
        <f t="shared" si="66"/>
        <v>48.07</v>
      </c>
      <c r="J534" s="2"/>
    </row>
    <row r="535" spans="1:10" x14ac:dyDescent="0.2">
      <c r="A535" s="201"/>
      <c r="B535" s="154" t="s">
        <v>72</v>
      </c>
      <c r="C535" s="300"/>
      <c r="D535" s="98">
        <v>10</v>
      </c>
      <c r="E535" s="77">
        <v>10</v>
      </c>
      <c r="F535" s="77">
        <v>0.17</v>
      </c>
      <c r="G535" s="77">
        <v>0.27</v>
      </c>
      <c r="H535" s="77">
        <v>8.3000000000000007</v>
      </c>
      <c r="I535" s="10">
        <v>35.9</v>
      </c>
      <c r="J535" s="2"/>
    </row>
    <row r="536" spans="1:10" ht="19.5" thickBot="1" x14ac:dyDescent="0.25">
      <c r="A536" s="202"/>
      <c r="B536" s="290" t="s">
        <v>7</v>
      </c>
      <c r="C536" s="302"/>
      <c r="D536" s="158">
        <v>3</v>
      </c>
      <c r="E536" s="78">
        <v>3</v>
      </c>
      <c r="F536" s="78">
        <v>0</v>
      </c>
      <c r="G536" s="78">
        <v>0</v>
      </c>
      <c r="H536" s="78">
        <v>2.97</v>
      </c>
      <c r="I536" s="73">
        <v>12.17</v>
      </c>
      <c r="J536" s="2"/>
    </row>
    <row r="537" spans="1:10" ht="19.5" thickBot="1" x14ac:dyDescent="0.25">
      <c r="A537" s="320">
        <v>6</v>
      </c>
      <c r="B537" s="66" t="s">
        <v>98</v>
      </c>
      <c r="C537" s="296" t="s">
        <v>111</v>
      </c>
      <c r="D537" s="56">
        <v>33</v>
      </c>
      <c r="E537" s="76">
        <v>33</v>
      </c>
      <c r="F537" s="76">
        <v>2.97</v>
      </c>
      <c r="G537" s="76">
        <v>0.99</v>
      </c>
      <c r="H537" s="76">
        <v>15.84</v>
      </c>
      <c r="I537" s="20">
        <v>85.14</v>
      </c>
      <c r="J537" s="2"/>
    </row>
    <row r="538" spans="1:10" ht="19.5" thickBot="1" x14ac:dyDescent="0.25">
      <c r="A538" s="29"/>
      <c r="B538" s="145" t="s">
        <v>27</v>
      </c>
      <c r="C538" s="217"/>
      <c r="D538" s="149"/>
      <c r="E538" s="149"/>
      <c r="F538" s="138">
        <f>SUM(F504+F510+F521+F527+F534+F537)</f>
        <v>15.120000000000001</v>
      </c>
      <c r="G538" s="323">
        <f>SUM(G504+G510+G521+G527+G534+G537)</f>
        <v>27.519999999999996</v>
      </c>
      <c r="H538" s="138">
        <f>SUM(H504+H510+H521+H527+H534+H537)</f>
        <v>108.61</v>
      </c>
      <c r="I538" s="326">
        <f>SUM(I504+I510+I521+I527+I534+I537)</f>
        <v>593.81999999999994</v>
      </c>
      <c r="J538" s="2"/>
    </row>
    <row r="539" spans="1:10" ht="19.5" thickBot="1" x14ac:dyDescent="0.25">
      <c r="A539" s="37"/>
      <c r="B539" s="38"/>
      <c r="C539" s="257"/>
      <c r="D539" s="38"/>
      <c r="E539" s="38"/>
      <c r="F539" s="38"/>
      <c r="G539" s="38"/>
      <c r="H539" s="38"/>
      <c r="I539" s="39"/>
      <c r="J539" s="2"/>
    </row>
    <row r="540" spans="1:10" ht="19.5" thickBot="1" x14ac:dyDescent="0.25">
      <c r="A540" s="537" t="s">
        <v>230</v>
      </c>
      <c r="B540" s="538"/>
      <c r="C540" s="538"/>
      <c r="D540" s="538"/>
      <c r="E540" s="538"/>
      <c r="F540" s="538"/>
      <c r="G540" s="538"/>
      <c r="H540" s="538"/>
      <c r="I540" s="539"/>
      <c r="J540" s="2"/>
    </row>
    <row r="541" spans="1:10" ht="19.5" thickBot="1" x14ac:dyDescent="0.25">
      <c r="A541" s="235">
        <v>1</v>
      </c>
      <c r="B541" s="84" t="s">
        <v>205</v>
      </c>
      <c r="C541" s="296" t="s">
        <v>103</v>
      </c>
      <c r="D541" s="56">
        <f t="shared" ref="D541:I541" si="67">SUM(D542:D549)</f>
        <v>93</v>
      </c>
      <c r="E541" s="76">
        <f t="shared" si="67"/>
        <v>91.05</v>
      </c>
      <c r="F541" s="76">
        <f t="shared" si="67"/>
        <v>7.9699999999999989</v>
      </c>
      <c r="G541" s="76">
        <f t="shared" si="67"/>
        <v>9.32</v>
      </c>
      <c r="H541" s="76">
        <f t="shared" si="67"/>
        <v>37.21</v>
      </c>
      <c r="I541" s="76">
        <f t="shared" si="67"/>
        <v>264.35000000000002</v>
      </c>
      <c r="J541" s="2"/>
    </row>
    <row r="542" spans="1:10" x14ac:dyDescent="0.2">
      <c r="A542" s="201"/>
      <c r="B542" s="441" t="s">
        <v>159</v>
      </c>
      <c r="C542" s="309"/>
      <c r="D542" s="103">
        <v>45</v>
      </c>
      <c r="E542" s="99">
        <v>45</v>
      </c>
      <c r="F542" s="99">
        <v>4.5</v>
      </c>
      <c r="G542" s="99">
        <v>0.45</v>
      </c>
      <c r="H542" s="99">
        <v>32.85</v>
      </c>
      <c r="I542" s="102">
        <v>161.1</v>
      </c>
      <c r="J542" s="2"/>
    </row>
    <row r="543" spans="1:10" x14ac:dyDescent="0.2">
      <c r="A543" s="201"/>
      <c r="B543" s="293" t="s">
        <v>25</v>
      </c>
      <c r="C543" s="298"/>
      <c r="D543" s="67">
        <v>15</v>
      </c>
      <c r="E543" s="71">
        <v>13.05</v>
      </c>
      <c r="F543" s="71">
        <v>1.68</v>
      </c>
      <c r="G543" s="71">
        <v>1.29</v>
      </c>
      <c r="H543" s="71">
        <v>0.13</v>
      </c>
      <c r="I543" s="72">
        <v>18.66</v>
      </c>
      <c r="J543" s="2"/>
    </row>
    <row r="544" spans="1:10" x14ac:dyDescent="0.2">
      <c r="A544" s="201"/>
      <c r="B544" s="293" t="s">
        <v>63</v>
      </c>
      <c r="C544" s="298"/>
      <c r="D544" s="67">
        <v>20</v>
      </c>
      <c r="E544" s="71">
        <v>20</v>
      </c>
      <c r="F544" s="71">
        <v>0.6</v>
      </c>
      <c r="G544" s="71">
        <v>0.4</v>
      </c>
      <c r="H544" s="71">
        <v>1</v>
      </c>
      <c r="I544" s="72">
        <v>10.4</v>
      </c>
      <c r="J544" s="2"/>
    </row>
    <row r="545" spans="1:10" x14ac:dyDescent="0.2">
      <c r="A545" s="201"/>
      <c r="B545" s="274" t="s">
        <v>246</v>
      </c>
      <c r="C545" s="299"/>
      <c r="D545" s="104">
        <v>2</v>
      </c>
      <c r="E545" s="74">
        <v>2</v>
      </c>
      <c r="F545" s="74">
        <v>0.02</v>
      </c>
      <c r="G545" s="74">
        <v>1.64</v>
      </c>
      <c r="H545" s="74">
        <v>0.03</v>
      </c>
      <c r="I545" s="75">
        <v>13.22</v>
      </c>
      <c r="J545" s="2"/>
    </row>
    <row r="546" spans="1:10" x14ac:dyDescent="0.2">
      <c r="A546" s="201"/>
      <c r="B546" s="274" t="s">
        <v>7</v>
      </c>
      <c r="C546" s="299"/>
      <c r="D546" s="104">
        <v>2</v>
      </c>
      <c r="E546" s="74">
        <v>2</v>
      </c>
      <c r="F546" s="74">
        <v>0</v>
      </c>
      <c r="G546" s="74">
        <v>0</v>
      </c>
      <c r="H546" s="74">
        <v>1.98</v>
      </c>
      <c r="I546" s="75">
        <v>8.1199999999999992</v>
      </c>
      <c r="J546" s="2"/>
    </row>
    <row r="547" spans="1:10" x14ac:dyDescent="0.2">
      <c r="A547" s="201"/>
      <c r="B547" s="274" t="s">
        <v>79</v>
      </c>
      <c r="C547" s="299"/>
      <c r="D547" s="104">
        <v>2</v>
      </c>
      <c r="E547" s="71">
        <v>2</v>
      </c>
      <c r="F547" s="71">
        <v>0</v>
      </c>
      <c r="G547" s="74">
        <v>2</v>
      </c>
      <c r="H547" s="74">
        <v>0</v>
      </c>
      <c r="I547" s="215">
        <v>18</v>
      </c>
      <c r="J547" s="2"/>
    </row>
    <row r="548" spans="1:10" x14ac:dyDescent="0.2">
      <c r="A548" s="201"/>
      <c r="B548" s="274" t="s">
        <v>49</v>
      </c>
      <c r="C548" s="299"/>
      <c r="D548" s="365">
        <v>2</v>
      </c>
      <c r="E548" s="74">
        <v>2</v>
      </c>
      <c r="F548" s="74">
        <v>0.17</v>
      </c>
      <c r="G548" s="74">
        <v>0.04</v>
      </c>
      <c r="H548" s="74">
        <v>0.36</v>
      </c>
      <c r="I548" s="75">
        <v>2.1</v>
      </c>
      <c r="J548" s="2"/>
    </row>
    <row r="549" spans="1:10" ht="19.5" thickBot="1" x14ac:dyDescent="0.25">
      <c r="A549" s="201"/>
      <c r="B549" s="274" t="s">
        <v>73</v>
      </c>
      <c r="C549" s="299"/>
      <c r="D549" s="104">
        <v>5</v>
      </c>
      <c r="E549" s="78">
        <v>5</v>
      </c>
      <c r="F549" s="74">
        <v>1</v>
      </c>
      <c r="G549" s="74">
        <v>3.5</v>
      </c>
      <c r="H549" s="74">
        <v>0.86</v>
      </c>
      <c r="I549" s="75">
        <v>32.75</v>
      </c>
      <c r="J549" s="2"/>
    </row>
    <row r="550" spans="1:10" ht="38.25" thickBot="1" x14ac:dyDescent="0.25">
      <c r="A550" s="237">
        <v>2</v>
      </c>
      <c r="B550" s="525" t="s">
        <v>263</v>
      </c>
      <c r="C550" s="296" t="s">
        <v>85</v>
      </c>
      <c r="D550" s="465">
        <v>200</v>
      </c>
      <c r="E550" s="468">
        <v>200</v>
      </c>
      <c r="F550" s="56">
        <v>1.68</v>
      </c>
      <c r="G550" s="76">
        <v>0.2</v>
      </c>
      <c r="H550" s="76">
        <v>9.1999999999999993</v>
      </c>
      <c r="I550" s="20">
        <v>54</v>
      </c>
      <c r="J550" s="2"/>
    </row>
    <row r="551" spans="1:10" ht="19.5" thickBot="1" x14ac:dyDescent="0.25">
      <c r="A551" s="173"/>
      <c r="B551" s="486" t="s">
        <v>231</v>
      </c>
      <c r="C551" s="256"/>
      <c r="D551" s="91"/>
      <c r="E551" s="91"/>
      <c r="F551" s="225">
        <f>SUM(F541+F550)</f>
        <v>9.6499999999999986</v>
      </c>
      <c r="G551" s="138">
        <f>SUM(G541+G550)</f>
        <v>9.52</v>
      </c>
      <c r="H551" s="138">
        <f>SUM(H541+H550)</f>
        <v>46.41</v>
      </c>
      <c r="I551" s="325">
        <f>SUM(I541+I550)</f>
        <v>318.35000000000002</v>
      </c>
      <c r="J551" s="2"/>
    </row>
    <row r="552" spans="1:10" ht="19.5" thickBot="1" x14ac:dyDescent="0.25">
      <c r="A552" s="49"/>
      <c r="B552" s="50" t="s">
        <v>51</v>
      </c>
      <c r="C552" s="260"/>
      <c r="D552" s="51"/>
      <c r="E552" s="51"/>
      <c r="F552" s="351">
        <f>SUM(F497+F500+F538+F551)</f>
        <v>42.389999999999993</v>
      </c>
      <c r="G552" s="350">
        <f>SUM(G497+G500+G538+G551)</f>
        <v>47.259999999999991</v>
      </c>
      <c r="H552" s="350">
        <f>SUM(H497+H500+H538+H551)</f>
        <v>244.03</v>
      </c>
      <c r="I552" s="439">
        <f>SUM(I497+I500+I538+I551)</f>
        <v>1408.0499999999997</v>
      </c>
      <c r="J552" s="2"/>
    </row>
    <row r="553" spans="1:10" ht="19.5" thickBot="1" x14ac:dyDescent="0.25">
      <c r="A553" s="540" t="s">
        <v>52</v>
      </c>
      <c r="B553" s="541"/>
      <c r="C553" s="541"/>
      <c r="D553" s="541"/>
      <c r="E553" s="541"/>
      <c r="F553" s="542"/>
      <c r="G553" s="542"/>
      <c r="H553" s="542"/>
      <c r="I553" s="543"/>
      <c r="J553" s="2"/>
    </row>
    <row r="554" spans="1:10" ht="19.5" thickBot="1" x14ac:dyDescent="0.25">
      <c r="A554" s="537" t="s">
        <v>11</v>
      </c>
      <c r="B554" s="538"/>
      <c r="C554" s="538"/>
      <c r="D554" s="538"/>
      <c r="E554" s="538"/>
      <c r="F554" s="538"/>
      <c r="G554" s="538"/>
      <c r="H554" s="538"/>
      <c r="I554" s="539"/>
      <c r="J554" s="2"/>
    </row>
    <row r="555" spans="1:10" ht="19.5" thickBot="1" x14ac:dyDescent="0.25">
      <c r="A555" s="236">
        <v>1</v>
      </c>
      <c r="B555" s="84" t="s">
        <v>146</v>
      </c>
      <c r="C555" s="296" t="s">
        <v>85</v>
      </c>
      <c r="D555" s="56">
        <f t="shared" ref="D555:I555" si="68">SUM(D556:D559)</f>
        <v>176</v>
      </c>
      <c r="E555" s="76">
        <f t="shared" si="68"/>
        <v>175.8</v>
      </c>
      <c r="F555" s="125">
        <f t="shared" si="68"/>
        <v>6.8999999999999995</v>
      </c>
      <c r="G555" s="76">
        <f t="shared" si="68"/>
        <v>4.84</v>
      </c>
      <c r="H555" s="76">
        <f t="shared" si="68"/>
        <v>24.76</v>
      </c>
      <c r="I555" s="137">
        <f t="shared" si="68"/>
        <v>178.14</v>
      </c>
      <c r="J555" s="2"/>
    </row>
    <row r="556" spans="1:10" x14ac:dyDescent="0.2">
      <c r="A556" s="433"/>
      <c r="B556" s="154" t="s">
        <v>147</v>
      </c>
      <c r="C556" s="305"/>
      <c r="D556" s="103">
        <v>20</v>
      </c>
      <c r="E556" s="99">
        <v>19.8</v>
      </c>
      <c r="F556" s="99">
        <v>2.38</v>
      </c>
      <c r="G556" s="99">
        <v>0.2</v>
      </c>
      <c r="H556" s="99">
        <v>13.27</v>
      </c>
      <c r="I556" s="100">
        <v>70.69</v>
      </c>
      <c r="J556" s="2"/>
    </row>
    <row r="557" spans="1:10" x14ac:dyDescent="0.2">
      <c r="A557" s="201"/>
      <c r="B557" s="343" t="s">
        <v>65</v>
      </c>
      <c r="C557" s="298"/>
      <c r="D557" s="67">
        <v>150</v>
      </c>
      <c r="E557" s="71">
        <v>150</v>
      </c>
      <c r="F557" s="71">
        <v>4.5</v>
      </c>
      <c r="G557" s="71">
        <v>3</v>
      </c>
      <c r="H557" s="71">
        <v>7.5</v>
      </c>
      <c r="I557" s="72">
        <v>78</v>
      </c>
      <c r="J557" s="2"/>
    </row>
    <row r="558" spans="1:10" x14ac:dyDescent="0.2">
      <c r="A558" s="201"/>
      <c r="B558" s="293" t="s">
        <v>246</v>
      </c>
      <c r="C558" s="298"/>
      <c r="D558" s="310">
        <v>2</v>
      </c>
      <c r="E558" s="71">
        <v>2</v>
      </c>
      <c r="F558" s="71">
        <v>0.02</v>
      </c>
      <c r="G558" s="71">
        <v>1.64</v>
      </c>
      <c r="H558" s="71">
        <v>0.03</v>
      </c>
      <c r="I558" s="72">
        <v>13.22</v>
      </c>
      <c r="J558" s="2"/>
    </row>
    <row r="559" spans="1:10" ht="19.5" thickBot="1" x14ac:dyDescent="0.25">
      <c r="A559" s="202"/>
      <c r="B559" s="274" t="s">
        <v>7</v>
      </c>
      <c r="C559" s="302"/>
      <c r="D559" s="67">
        <v>4</v>
      </c>
      <c r="E559" s="71">
        <v>4</v>
      </c>
      <c r="F559" s="71">
        <v>0</v>
      </c>
      <c r="G559" s="71">
        <v>0</v>
      </c>
      <c r="H559" s="71">
        <v>3.96</v>
      </c>
      <c r="I559" s="72">
        <v>16.23</v>
      </c>
      <c r="J559" s="2"/>
    </row>
    <row r="560" spans="1:10" ht="19.5" thickBot="1" x14ac:dyDescent="0.25">
      <c r="A560" s="188">
        <v>2</v>
      </c>
      <c r="B560" s="84" t="s">
        <v>92</v>
      </c>
      <c r="C560" s="296" t="s">
        <v>71</v>
      </c>
      <c r="D560" s="56">
        <f t="shared" ref="D560:I560" si="69">D561+D562</f>
        <v>50</v>
      </c>
      <c r="E560" s="76">
        <f t="shared" si="69"/>
        <v>50</v>
      </c>
      <c r="F560" s="76">
        <f t="shared" si="69"/>
        <v>3.3200000000000003</v>
      </c>
      <c r="G560" s="76">
        <f t="shared" si="69"/>
        <v>8.68</v>
      </c>
      <c r="H560" s="76">
        <f t="shared" si="69"/>
        <v>19.329999999999998</v>
      </c>
      <c r="I560" s="137">
        <f t="shared" si="69"/>
        <v>172.89999999999998</v>
      </c>
      <c r="J560" s="2"/>
    </row>
    <row r="561" spans="1:10" x14ac:dyDescent="0.2">
      <c r="A561" s="146"/>
      <c r="B561" s="410" t="s">
        <v>23</v>
      </c>
      <c r="C561" s="305"/>
      <c r="D561" s="103">
        <v>40</v>
      </c>
      <c r="E561" s="99">
        <v>40</v>
      </c>
      <c r="F561" s="99">
        <v>3.24</v>
      </c>
      <c r="G561" s="99">
        <v>0.48</v>
      </c>
      <c r="H561" s="99">
        <v>19.2</v>
      </c>
      <c r="I561" s="100">
        <v>106.8</v>
      </c>
      <c r="J561" s="2"/>
    </row>
    <row r="562" spans="1:10" ht="19.5" thickBot="1" x14ac:dyDescent="0.25">
      <c r="A562" s="148"/>
      <c r="B562" s="293" t="s">
        <v>246</v>
      </c>
      <c r="C562" s="297"/>
      <c r="D562" s="184">
        <v>10</v>
      </c>
      <c r="E562" s="41">
        <v>10</v>
      </c>
      <c r="F562" s="41">
        <v>0.08</v>
      </c>
      <c r="G562" s="41">
        <v>8.1999999999999993</v>
      </c>
      <c r="H562" s="41">
        <v>0.13</v>
      </c>
      <c r="I562" s="200">
        <v>66.099999999999994</v>
      </c>
      <c r="J562" s="2"/>
    </row>
    <row r="563" spans="1:10" ht="19.5" thickBot="1" x14ac:dyDescent="0.25">
      <c r="A563" s="214">
        <v>3</v>
      </c>
      <c r="B563" s="84" t="s">
        <v>132</v>
      </c>
      <c r="C563" s="296" t="s">
        <v>85</v>
      </c>
      <c r="D563" s="56">
        <f t="shared" ref="D563:I563" si="70">SUM(D564:D566)</f>
        <v>14.02</v>
      </c>
      <c r="E563" s="76">
        <f t="shared" si="70"/>
        <v>10.02</v>
      </c>
      <c r="F563" s="76">
        <f t="shared" si="70"/>
        <v>0.06</v>
      </c>
      <c r="G563" s="76">
        <f t="shared" si="70"/>
        <v>0.02</v>
      </c>
      <c r="H563" s="76">
        <f t="shared" si="70"/>
        <v>4.5</v>
      </c>
      <c r="I563" s="20">
        <f t="shared" si="70"/>
        <v>17.97</v>
      </c>
      <c r="J563" s="2"/>
    </row>
    <row r="564" spans="1:10" x14ac:dyDescent="0.2">
      <c r="A564" s="146"/>
      <c r="B564" s="303" t="s">
        <v>12</v>
      </c>
      <c r="C564" s="305"/>
      <c r="D564" s="103">
        <v>0.02</v>
      </c>
      <c r="E564" s="99">
        <v>0.02</v>
      </c>
      <c r="F564" s="99">
        <v>0</v>
      </c>
      <c r="G564" s="99">
        <v>0</v>
      </c>
      <c r="H564" s="99">
        <v>0</v>
      </c>
      <c r="I564" s="102">
        <v>0</v>
      </c>
      <c r="J564" s="2"/>
    </row>
    <row r="565" spans="1:10" x14ac:dyDescent="0.2">
      <c r="A565" s="475"/>
      <c r="B565" s="292" t="s">
        <v>133</v>
      </c>
      <c r="C565" s="297"/>
      <c r="D565" s="184">
        <v>10</v>
      </c>
      <c r="E565" s="41">
        <v>6</v>
      </c>
      <c r="F565" s="71">
        <v>0.06</v>
      </c>
      <c r="G565" s="71">
        <v>0.02</v>
      </c>
      <c r="H565" s="71">
        <v>0.54</v>
      </c>
      <c r="I565" s="72">
        <v>1.74</v>
      </c>
      <c r="J565" s="2"/>
    </row>
    <row r="566" spans="1:10" ht="19.5" thickBot="1" x14ac:dyDescent="0.25">
      <c r="A566" s="476"/>
      <c r="B566" s="392" t="s">
        <v>7</v>
      </c>
      <c r="C566" s="335"/>
      <c r="D566" s="104">
        <v>4</v>
      </c>
      <c r="E566" s="74">
        <v>4</v>
      </c>
      <c r="F566" s="181">
        <v>0</v>
      </c>
      <c r="G566" s="79">
        <v>0</v>
      </c>
      <c r="H566" s="79">
        <v>3.96</v>
      </c>
      <c r="I566" s="234">
        <v>16.23</v>
      </c>
      <c r="J566" s="2"/>
    </row>
    <row r="567" spans="1:10" ht="19.5" thickBot="1" x14ac:dyDescent="0.25">
      <c r="A567" s="29"/>
      <c r="B567" s="323" t="s">
        <v>26</v>
      </c>
      <c r="C567" s="254"/>
      <c r="D567" s="32"/>
      <c r="E567" s="404"/>
      <c r="F567" s="405">
        <f>F555+F560+F563</f>
        <v>10.28</v>
      </c>
      <c r="G567" s="227">
        <f>G555+G560+G563</f>
        <v>13.54</v>
      </c>
      <c r="H567" s="405">
        <f>H555+H560+H563</f>
        <v>48.59</v>
      </c>
      <c r="I567" s="227">
        <f>I555+I560+I563</f>
        <v>369.01</v>
      </c>
      <c r="J567" s="2"/>
    </row>
    <row r="568" spans="1:10" ht="19.5" thickBot="1" x14ac:dyDescent="0.25">
      <c r="A568" s="37"/>
      <c r="B568" s="38"/>
      <c r="C568" s="257"/>
      <c r="D568" s="38"/>
      <c r="E568" s="38"/>
      <c r="F568" s="38"/>
      <c r="G568" s="38"/>
      <c r="H568" s="38"/>
      <c r="I568" s="39"/>
      <c r="J568" s="2"/>
    </row>
    <row r="569" spans="1:10" ht="19.5" thickBot="1" x14ac:dyDescent="0.25">
      <c r="A569" s="537" t="s">
        <v>82</v>
      </c>
      <c r="B569" s="549"/>
      <c r="C569" s="549"/>
      <c r="D569" s="549"/>
      <c r="E569" s="549"/>
      <c r="F569" s="549"/>
      <c r="G569" s="549"/>
      <c r="H569" s="549"/>
      <c r="I569" s="550"/>
      <c r="J569" s="2"/>
    </row>
    <row r="570" spans="1:10" ht="19.5" thickBot="1" x14ac:dyDescent="0.25">
      <c r="A570" s="191">
        <v>1</v>
      </c>
      <c r="B570" s="211" t="s">
        <v>148</v>
      </c>
      <c r="C570" s="296" t="s">
        <v>109</v>
      </c>
      <c r="D570" s="342">
        <v>200</v>
      </c>
      <c r="E570" s="197">
        <v>140</v>
      </c>
      <c r="F570" s="197">
        <v>1.4</v>
      </c>
      <c r="G570" s="197">
        <v>0.42</v>
      </c>
      <c r="H570" s="197">
        <v>30.8</v>
      </c>
      <c r="I570" s="28">
        <v>124.6</v>
      </c>
      <c r="J570" s="2"/>
    </row>
    <row r="571" spans="1:10" ht="19.5" thickBot="1" x14ac:dyDescent="0.25">
      <c r="A571" s="29"/>
      <c r="B571" s="323" t="s">
        <v>93</v>
      </c>
      <c r="C571" s="217"/>
      <c r="D571" s="323"/>
      <c r="E571" s="326"/>
      <c r="F571" s="323">
        <v>1.4</v>
      </c>
      <c r="G571" s="138">
        <v>0.42</v>
      </c>
      <c r="H571" s="138">
        <v>30.8</v>
      </c>
      <c r="I571" s="326">
        <v>124.6</v>
      </c>
      <c r="J571" s="2"/>
    </row>
    <row r="572" spans="1:10" ht="19.5" thickBot="1" x14ac:dyDescent="0.25">
      <c r="A572" s="534" t="s">
        <v>13</v>
      </c>
      <c r="B572" s="535"/>
      <c r="C572" s="535"/>
      <c r="D572" s="535"/>
      <c r="E572" s="535"/>
      <c r="F572" s="535"/>
      <c r="G572" s="535"/>
      <c r="H572" s="535"/>
      <c r="I572" s="536"/>
      <c r="J572" s="2"/>
    </row>
    <row r="573" spans="1:10" ht="19.5" thickBot="1" x14ac:dyDescent="0.25">
      <c r="A573" s="235">
        <v>1</v>
      </c>
      <c r="B573" s="84" t="s">
        <v>178</v>
      </c>
      <c r="C573" s="296" t="s">
        <v>113</v>
      </c>
      <c r="D573" s="19">
        <f t="shared" ref="D573:I573" si="71">SUM(D574:D574)</f>
        <v>35</v>
      </c>
      <c r="E573" s="76">
        <f t="shared" si="71"/>
        <v>26.25</v>
      </c>
      <c r="F573" s="76">
        <f t="shared" si="71"/>
        <v>0.26</v>
      </c>
      <c r="G573" s="76">
        <f t="shared" si="71"/>
        <v>0</v>
      </c>
      <c r="H573" s="76">
        <f t="shared" si="71"/>
        <v>1.58</v>
      </c>
      <c r="I573" s="8">
        <f t="shared" si="71"/>
        <v>7.88</v>
      </c>
      <c r="J573" s="2"/>
    </row>
    <row r="574" spans="1:10" ht="19.5" thickBot="1" x14ac:dyDescent="0.25">
      <c r="A574" s="483"/>
      <c r="B574" s="303" t="s">
        <v>40</v>
      </c>
      <c r="C574" s="305"/>
      <c r="D574" s="113">
        <v>35</v>
      </c>
      <c r="E574" s="99">
        <v>26.25</v>
      </c>
      <c r="F574" s="99">
        <v>0.26</v>
      </c>
      <c r="G574" s="99">
        <v>0</v>
      </c>
      <c r="H574" s="99">
        <v>1.58</v>
      </c>
      <c r="I574" s="102">
        <v>7.88</v>
      </c>
      <c r="J574" s="2"/>
    </row>
    <row r="575" spans="1:10" ht="19.5" thickBot="1" x14ac:dyDescent="0.25">
      <c r="A575" s="235">
        <v>2</v>
      </c>
      <c r="B575" s="69" t="s">
        <v>149</v>
      </c>
      <c r="C575" s="296" t="s">
        <v>95</v>
      </c>
      <c r="D575" s="19">
        <f t="shared" ref="D575:I575" si="72">SUM(D576:D586)</f>
        <v>191.8</v>
      </c>
      <c r="E575" s="76">
        <f t="shared" si="72"/>
        <v>154.31</v>
      </c>
      <c r="F575" s="76">
        <f t="shared" si="72"/>
        <v>1.83</v>
      </c>
      <c r="G575" s="76">
        <f t="shared" si="72"/>
        <v>3.69</v>
      </c>
      <c r="H575" s="76">
        <f t="shared" si="72"/>
        <v>17.419999999999998</v>
      </c>
      <c r="I575" s="8">
        <f t="shared" si="72"/>
        <v>93.039999999999992</v>
      </c>
      <c r="J575" s="2"/>
    </row>
    <row r="576" spans="1:10" x14ac:dyDescent="0.2">
      <c r="A576" s="201"/>
      <c r="B576" s="441" t="s">
        <v>15</v>
      </c>
      <c r="C576" s="442"/>
      <c r="D576" s="94">
        <v>40</v>
      </c>
      <c r="E576" s="94">
        <v>28.8</v>
      </c>
      <c r="F576" s="94">
        <v>0.57999999999999996</v>
      </c>
      <c r="G576" s="94">
        <v>0.03</v>
      </c>
      <c r="H576" s="94">
        <v>5.47</v>
      </c>
      <c r="I576" s="95">
        <v>23.04</v>
      </c>
      <c r="J576" s="2"/>
    </row>
    <row r="577" spans="1:10" x14ac:dyDescent="0.2">
      <c r="A577" s="201"/>
      <c r="B577" s="293" t="s">
        <v>105</v>
      </c>
      <c r="C577" s="298"/>
      <c r="D577" s="67">
        <v>100</v>
      </c>
      <c r="E577" s="71">
        <v>80</v>
      </c>
      <c r="F577" s="71">
        <v>0.64</v>
      </c>
      <c r="G577" s="71">
        <v>0</v>
      </c>
      <c r="H577" s="71">
        <v>4.32</v>
      </c>
      <c r="I577" s="72">
        <v>24.8</v>
      </c>
      <c r="J577" s="2"/>
    </row>
    <row r="578" spans="1:10" x14ac:dyDescent="0.2">
      <c r="A578" s="201"/>
      <c r="B578" s="293" t="s">
        <v>16</v>
      </c>
      <c r="C578" s="298"/>
      <c r="D578" s="67">
        <v>10</v>
      </c>
      <c r="E578" s="71">
        <v>8.4</v>
      </c>
      <c r="F578" s="71">
        <v>0.14000000000000001</v>
      </c>
      <c r="G578" s="71">
        <v>0.02</v>
      </c>
      <c r="H578" s="71">
        <v>6.13</v>
      </c>
      <c r="I578" s="72">
        <v>2.69</v>
      </c>
      <c r="J578" s="2"/>
    </row>
    <row r="579" spans="1:10" x14ac:dyDescent="0.2">
      <c r="A579" s="201"/>
      <c r="B579" s="293" t="s">
        <v>54</v>
      </c>
      <c r="C579" s="298"/>
      <c r="D579" s="67">
        <v>10</v>
      </c>
      <c r="E579" s="71">
        <v>8</v>
      </c>
      <c r="F579" s="71">
        <v>0.1</v>
      </c>
      <c r="G579" s="71">
        <v>0.01</v>
      </c>
      <c r="H579" s="71">
        <v>0.56000000000000005</v>
      </c>
      <c r="I579" s="72">
        <v>3.28</v>
      </c>
      <c r="J579" s="2"/>
    </row>
    <row r="580" spans="1:10" x14ac:dyDescent="0.2">
      <c r="A580" s="201"/>
      <c r="B580" s="274" t="s">
        <v>39</v>
      </c>
      <c r="C580" s="299"/>
      <c r="D580" s="104">
        <v>10</v>
      </c>
      <c r="E580" s="74">
        <v>10</v>
      </c>
      <c r="F580" s="74">
        <v>0.1</v>
      </c>
      <c r="G580" s="74">
        <v>0.04</v>
      </c>
      <c r="H580" s="74">
        <v>0.3</v>
      </c>
      <c r="I580" s="75">
        <v>1.9</v>
      </c>
      <c r="J580" s="2"/>
    </row>
    <row r="581" spans="1:10" x14ac:dyDescent="0.2">
      <c r="A581" s="201"/>
      <c r="B581" s="304" t="s">
        <v>170</v>
      </c>
      <c r="C581" s="306"/>
      <c r="D581" s="114">
        <v>10</v>
      </c>
      <c r="E581" s="71">
        <v>8</v>
      </c>
      <c r="F581" s="71">
        <v>0.06</v>
      </c>
      <c r="G581" s="71">
        <v>0.02</v>
      </c>
      <c r="H581" s="71">
        <v>0.27</v>
      </c>
      <c r="I581" s="72">
        <v>1.1200000000000001</v>
      </c>
      <c r="J581" s="2"/>
    </row>
    <row r="582" spans="1:10" x14ac:dyDescent="0.2">
      <c r="A582" s="201"/>
      <c r="B582" s="293" t="s">
        <v>96</v>
      </c>
      <c r="C582" s="298"/>
      <c r="D582" s="67">
        <v>3</v>
      </c>
      <c r="E582" s="71">
        <v>2.31</v>
      </c>
      <c r="F582" s="71">
        <v>0.06</v>
      </c>
      <c r="G582" s="71">
        <v>0</v>
      </c>
      <c r="H582" s="71">
        <v>0.2</v>
      </c>
      <c r="I582" s="72">
        <v>0.8</v>
      </c>
      <c r="J582" s="2"/>
    </row>
    <row r="583" spans="1:10" x14ac:dyDescent="0.2">
      <c r="A583" s="201"/>
      <c r="B583" s="293" t="s">
        <v>79</v>
      </c>
      <c r="C583" s="298"/>
      <c r="D583" s="67">
        <v>2</v>
      </c>
      <c r="E583" s="71">
        <v>2</v>
      </c>
      <c r="F583" s="71">
        <v>0</v>
      </c>
      <c r="G583" s="71">
        <v>2</v>
      </c>
      <c r="H583" s="71">
        <v>0</v>
      </c>
      <c r="I583" s="72">
        <v>18</v>
      </c>
      <c r="J583" s="2"/>
    </row>
    <row r="584" spans="1:10" x14ac:dyDescent="0.2">
      <c r="A584" s="201"/>
      <c r="B584" s="107" t="s">
        <v>246</v>
      </c>
      <c r="C584" s="298"/>
      <c r="D584" s="67">
        <v>1</v>
      </c>
      <c r="E584" s="71">
        <v>1</v>
      </c>
      <c r="F584" s="71">
        <v>0.01</v>
      </c>
      <c r="G584" s="71">
        <v>0.82</v>
      </c>
      <c r="H584" s="71">
        <v>0.01</v>
      </c>
      <c r="I584" s="72">
        <v>6.61</v>
      </c>
      <c r="J584" s="2"/>
    </row>
    <row r="585" spans="1:10" x14ac:dyDescent="0.2">
      <c r="A585" s="201"/>
      <c r="B585" s="292" t="s">
        <v>252</v>
      </c>
      <c r="C585" s="298"/>
      <c r="D585" s="67">
        <v>0.8</v>
      </c>
      <c r="E585" s="71">
        <v>0.8</v>
      </c>
      <c r="F585" s="71">
        <v>0</v>
      </c>
      <c r="G585" s="71">
        <v>0</v>
      </c>
      <c r="H585" s="71">
        <v>0</v>
      </c>
      <c r="I585" s="72">
        <v>0</v>
      </c>
      <c r="J585" s="2"/>
    </row>
    <row r="586" spans="1:10" ht="18.75" customHeight="1" thickBot="1" x14ac:dyDescent="0.25">
      <c r="A586" s="201"/>
      <c r="B586" s="106" t="s">
        <v>251</v>
      </c>
      <c r="C586" s="302"/>
      <c r="D586" s="67">
        <v>5</v>
      </c>
      <c r="E586" s="71">
        <v>5</v>
      </c>
      <c r="F586" s="71">
        <v>0.14000000000000001</v>
      </c>
      <c r="G586" s="71">
        <v>0.75</v>
      </c>
      <c r="H586" s="71">
        <v>0.16</v>
      </c>
      <c r="I586" s="72">
        <v>10.8</v>
      </c>
      <c r="J586" s="2"/>
    </row>
    <row r="587" spans="1:10" ht="19.5" thickBot="1" x14ac:dyDescent="0.25">
      <c r="A587" s="187">
        <v>3</v>
      </c>
      <c r="B587" s="84" t="s">
        <v>244</v>
      </c>
      <c r="C587" s="296" t="s">
        <v>109</v>
      </c>
      <c r="D587" s="56">
        <f t="shared" ref="D587:I587" si="73">SUM(D588:D594)</f>
        <v>196.8</v>
      </c>
      <c r="E587" s="76">
        <f t="shared" si="73"/>
        <v>161.96</v>
      </c>
      <c r="F587" s="76">
        <f t="shared" si="73"/>
        <v>27.080000000000002</v>
      </c>
      <c r="G587" s="76">
        <f t="shared" si="73"/>
        <v>2.91</v>
      </c>
      <c r="H587" s="97">
        <f t="shared" si="73"/>
        <v>22.46</v>
      </c>
      <c r="I587" s="138">
        <f t="shared" si="73"/>
        <v>284.11</v>
      </c>
      <c r="J587" s="2"/>
    </row>
    <row r="588" spans="1:10" x14ac:dyDescent="0.2">
      <c r="A588" s="64"/>
      <c r="B588" s="154" t="s">
        <v>135</v>
      </c>
      <c r="C588" s="309"/>
      <c r="D588" s="103">
        <v>130</v>
      </c>
      <c r="E588" s="99">
        <v>100</v>
      </c>
      <c r="F588" s="99">
        <v>25</v>
      </c>
      <c r="G588" s="99">
        <v>0.4</v>
      </c>
      <c r="H588" s="99">
        <v>0</v>
      </c>
      <c r="I588" s="102">
        <v>170</v>
      </c>
      <c r="J588" s="2"/>
    </row>
    <row r="589" spans="1:10" x14ac:dyDescent="0.2">
      <c r="A589" s="64"/>
      <c r="B589" s="294" t="s">
        <v>137</v>
      </c>
      <c r="C589" s="300"/>
      <c r="D589" s="98">
        <v>24</v>
      </c>
      <c r="E589" s="77">
        <v>23.76</v>
      </c>
      <c r="F589" s="77">
        <v>1.73</v>
      </c>
      <c r="G589" s="77">
        <v>0.48</v>
      </c>
      <c r="H589" s="77">
        <v>14.97</v>
      </c>
      <c r="I589" s="10">
        <v>86.72</v>
      </c>
      <c r="J589" s="2"/>
    </row>
    <row r="590" spans="1:10" x14ac:dyDescent="0.2">
      <c r="A590" s="64"/>
      <c r="B590" s="294" t="s">
        <v>220</v>
      </c>
      <c r="C590" s="300"/>
      <c r="D590" s="98">
        <v>20</v>
      </c>
      <c r="E590" s="77">
        <v>19</v>
      </c>
      <c r="F590" s="77">
        <v>0.11</v>
      </c>
      <c r="G590" s="77">
        <v>0</v>
      </c>
      <c r="H590" s="77">
        <v>0.8</v>
      </c>
      <c r="I590" s="10">
        <v>3.42</v>
      </c>
      <c r="J590" s="2"/>
    </row>
    <row r="591" spans="1:10" x14ac:dyDescent="0.2">
      <c r="A591" s="64"/>
      <c r="B591" s="293" t="s">
        <v>16</v>
      </c>
      <c r="C591" s="298"/>
      <c r="D591" s="67">
        <v>10</v>
      </c>
      <c r="E591" s="71">
        <v>8.4</v>
      </c>
      <c r="F591" s="71">
        <v>0.14000000000000001</v>
      </c>
      <c r="G591" s="71">
        <v>0.02</v>
      </c>
      <c r="H591" s="71">
        <v>6.13</v>
      </c>
      <c r="I591" s="72">
        <v>2.69</v>
      </c>
      <c r="J591" s="2"/>
    </row>
    <row r="592" spans="1:10" x14ac:dyDescent="0.2">
      <c r="A592" s="64"/>
      <c r="B592" s="293" t="s">
        <v>54</v>
      </c>
      <c r="C592" s="298"/>
      <c r="D592" s="67">
        <v>10</v>
      </c>
      <c r="E592" s="71">
        <v>8</v>
      </c>
      <c r="F592" s="71">
        <v>0.1</v>
      </c>
      <c r="G592" s="71">
        <v>0.01</v>
      </c>
      <c r="H592" s="71">
        <v>0.56000000000000005</v>
      </c>
      <c r="I592" s="72">
        <v>3.28</v>
      </c>
      <c r="J592" s="2"/>
    </row>
    <row r="593" spans="1:10" x14ac:dyDescent="0.2">
      <c r="A593" s="64"/>
      <c r="B593" s="293" t="s">
        <v>79</v>
      </c>
      <c r="C593" s="298"/>
      <c r="D593" s="67">
        <v>2</v>
      </c>
      <c r="E593" s="71">
        <v>2</v>
      </c>
      <c r="F593" s="71">
        <v>0</v>
      </c>
      <c r="G593" s="71">
        <v>2</v>
      </c>
      <c r="H593" s="71">
        <v>0</v>
      </c>
      <c r="I593" s="72">
        <v>18</v>
      </c>
      <c r="J593" s="2"/>
    </row>
    <row r="594" spans="1:10" ht="19.5" thickBot="1" x14ac:dyDescent="0.25">
      <c r="A594" s="64"/>
      <c r="B594" s="276" t="s">
        <v>252</v>
      </c>
      <c r="C594" s="311"/>
      <c r="D594" s="184">
        <v>0.8</v>
      </c>
      <c r="E594" s="41">
        <v>0.8</v>
      </c>
      <c r="F594" s="41">
        <v>0</v>
      </c>
      <c r="G594" s="41">
        <v>0</v>
      </c>
      <c r="H594" s="41">
        <v>0</v>
      </c>
      <c r="I594" s="42">
        <v>0</v>
      </c>
      <c r="J594" s="2"/>
    </row>
    <row r="595" spans="1:10" ht="19.5" thickBot="1" x14ac:dyDescent="0.25">
      <c r="A595" s="236">
        <v>4</v>
      </c>
      <c r="B595" s="84" t="s">
        <v>150</v>
      </c>
      <c r="C595" s="296" t="s">
        <v>187</v>
      </c>
      <c r="D595" s="56">
        <f>D596+D597</f>
        <v>13</v>
      </c>
      <c r="E595" s="76">
        <f t="shared" ref="E595:I595" si="74">E596+E597</f>
        <v>13</v>
      </c>
      <c r="F595" s="76">
        <f t="shared" si="74"/>
        <v>0.17</v>
      </c>
      <c r="G595" s="76">
        <f t="shared" si="74"/>
        <v>0.27</v>
      </c>
      <c r="H595" s="76">
        <f t="shared" si="74"/>
        <v>11.270000000000001</v>
      </c>
      <c r="I595" s="8">
        <f t="shared" si="74"/>
        <v>48.07</v>
      </c>
      <c r="J595" s="2"/>
    </row>
    <row r="596" spans="1:10" x14ac:dyDescent="0.2">
      <c r="A596" s="201"/>
      <c r="B596" s="154" t="s">
        <v>80</v>
      </c>
      <c r="C596" s="300"/>
      <c r="D596" s="98">
        <v>10</v>
      </c>
      <c r="E596" s="77">
        <v>10</v>
      </c>
      <c r="F596" s="74">
        <v>0.17</v>
      </c>
      <c r="G596" s="74">
        <v>0.27</v>
      </c>
      <c r="H596" s="74">
        <v>8.3000000000000007</v>
      </c>
      <c r="I596" s="75">
        <v>35.9</v>
      </c>
      <c r="J596" s="2"/>
    </row>
    <row r="597" spans="1:10" ht="19.5" thickBot="1" x14ac:dyDescent="0.25">
      <c r="A597" s="202"/>
      <c r="B597" s="290" t="s">
        <v>7</v>
      </c>
      <c r="C597" s="302"/>
      <c r="D597" s="158">
        <v>3</v>
      </c>
      <c r="E597" s="78">
        <v>3</v>
      </c>
      <c r="F597" s="78">
        <v>0</v>
      </c>
      <c r="G597" s="78">
        <v>0</v>
      </c>
      <c r="H597" s="78">
        <v>2.97</v>
      </c>
      <c r="I597" s="73">
        <v>12.17</v>
      </c>
      <c r="J597" s="2"/>
    </row>
    <row r="598" spans="1:10" ht="19.5" thickBot="1" x14ac:dyDescent="0.25">
      <c r="A598" s="187">
        <v>5</v>
      </c>
      <c r="B598" s="233" t="s">
        <v>98</v>
      </c>
      <c r="C598" s="296" t="s">
        <v>111</v>
      </c>
      <c r="D598" s="342">
        <v>33</v>
      </c>
      <c r="E598" s="82">
        <v>33</v>
      </c>
      <c r="F598" s="82">
        <v>2.97</v>
      </c>
      <c r="G598" s="82">
        <v>0.99</v>
      </c>
      <c r="H598" s="82">
        <v>15.84</v>
      </c>
      <c r="I598" s="28">
        <v>85.14</v>
      </c>
      <c r="J598" s="2"/>
    </row>
    <row r="599" spans="1:10" ht="19.5" thickBot="1" x14ac:dyDescent="0.25">
      <c r="A599" s="159"/>
      <c r="B599" s="160" t="s">
        <v>27</v>
      </c>
      <c r="C599" s="217"/>
      <c r="D599" s="161"/>
      <c r="E599" s="161"/>
      <c r="F599" s="227">
        <f>SUM(F573+F575+F587+F595+F598)</f>
        <v>32.31</v>
      </c>
      <c r="G599" s="405">
        <f>SUM(G573+G575+G587+G595+G598)</f>
        <v>7.8599999999999994</v>
      </c>
      <c r="H599" s="227">
        <f>SUM(H573+H575+H587+H595+H598)</f>
        <v>68.570000000000007</v>
      </c>
      <c r="I599" s="399">
        <f>SUM(I573+I575+I587+I595+I598)</f>
        <v>518.24</v>
      </c>
      <c r="J599" s="2"/>
    </row>
    <row r="600" spans="1:10" ht="19.5" thickBot="1" x14ac:dyDescent="0.25">
      <c r="A600" s="37"/>
      <c r="B600" s="38"/>
      <c r="C600" s="257"/>
      <c r="D600" s="38"/>
      <c r="E600" s="38"/>
      <c r="F600" s="38"/>
      <c r="G600" s="38"/>
      <c r="H600" s="38"/>
      <c r="I600" s="39"/>
      <c r="J600" s="2"/>
    </row>
    <row r="601" spans="1:10" ht="19.5" thickBot="1" x14ac:dyDescent="0.25">
      <c r="A601" s="537" t="s">
        <v>230</v>
      </c>
      <c r="B601" s="538"/>
      <c r="C601" s="538"/>
      <c r="D601" s="538"/>
      <c r="E601" s="538"/>
      <c r="F601" s="538"/>
      <c r="G601" s="538"/>
      <c r="H601" s="538"/>
      <c r="I601" s="539"/>
      <c r="J601" s="2"/>
    </row>
    <row r="602" spans="1:10" ht="19.5" thickBot="1" x14ac:dyDescent="0.25">
      <c r="A602" s="235">
        <v>1</v>
      </c>
      <c r="B602" s="84" t="s">
        <v>215</v>
      </c>
      <c r="C602" s="296" t="s">
        <v>216</v>
      </c>
      <c r="D602" s="56">
        <f t="shared" ref="D602:I602" si="75">SUM(D603:D609)</f>
        <v>132</v>
      </c>
      <c r="E602" s="76">
        <f t="shared" si="75"/>
        <v>129.99</v>
      </c>
      <c r="F602" s="76">
        <f t="shared" si="75"/>
        <v>19.43</v>
      </c>
      <c r="G602" s="76">
        <f t="shared" si="75"/>
        <v>17.490000000000002</v>
      </c>
      <c r="H602" s="97">
        <f t="shared" si="75"/>
        <v>7.9799999999999995</v>
      </c>
      <c r="I602" s="138">
        <f t="shared" si="75"/>
        <v>312.95999999999998</v>
      </c>
      <c r="J602" s="2"/>
    </row>
    <row r="603" spans="1:10" x14ac:dyDescent="0.2">
      <c r="A603" s="201"/>
      <c r="B603" s="353" t="s">
        <v>258</v>
      </c>
      <c r="C603" s="309"/>
      <c r="D603" s="103">
        <v>100</v>
      </c>
      <c r="E603" s="99">
        <v>100</v>
      </c>
      <c r="F603" s="99">
        <v>16</v>
      </c>
      <c r="G603" s="99">
        <v>9</v>
      </c>
      <c r="H603" s="99">
        <v>1</v>
      </c>
      <c r="I603" s="102">
        <v>201</v>
      </c>
      <c r="J603" s="2"/>
    </row>
    <row r="604" spans="1:10" x14ac:dyDescent="0.2">
      <c r="A604" s="201"/>
      <c r="B604" s="293" t="s">
        <v>25</v>
      </c>
      <c r="C604" s="298"/>
      <c r="D604" s="67">
        <v>15</v>
      </c>
      <c r="E604" s="71">
        <v>13.05</v>
      </c>
      <c r="F604" s="71">
        <v>1.7</v>
      </c>
      <c r="G604" s="71">
        <v>1.31</v>
      </c>
      <c r="H604" s="71">
        <v>0.13</v>
      </c>
      <c r="I604" s="72">
        <v>18.66</v>
      </c>
      <c r="J604" s="2"/>
    </row>
    <row r="605" spans="1:10" x14ac:dyDescent="0.2">
      <c r="A605" s="201"/>
      <c r="B605" s="293" t="s">
        <v>67</v>
      </c>
      <c r="C605" s="298"/>
      <c r="D605" s="67">
        <v>6</v>
      </c>
      <c r="E605" s="71">
        <v>5.94</v>
      </c>
      <c r="F605" s="71">
        <v>0.71</v>
      </c>
      <c r="G605" s="71">
        <v>0.06</v>
      </c>
      <c r="H605" s="71">
        <v>3.98</v>
      </c>
      <c r="I605" s="72">
        <v>21.21</v>
      </c>
      <c r="J605" s="2"/>
    </row>
    <row r="606" spans="1:10" x14ac:dyDescent="0.2">
      <c r="A606" s="201"/>
      <c r="B606" s="293" t="s">
        <v>69</v>
      </c>
      <c r="C606" s="298"/>
      <c r="D606" s="67">
        <v>2</v>
      </c>
      <c r="E606" s="71">
        <v>2</v>
      </c>
      <c r="F606" s="71">
        <v>0.02</v>
      </c>
      <c r="G606" s="71">
        <v>1.62</v>
      </c>
      <c r="H606" s="71">
        <v>0.03</v>
      </c>
      <c r="I606" s="72">
        <v>13.22</v>
      </c>
      <c r="J606" s="2"/>
    </row>
    <row r="607" spans="1:10" x14ac:dyDescent="0.2">
      <c r="A607" s="201"/>
      <c r="B607" s="293" t="s">
        <v>7</v>
      </c>
      <c r="C607" s="298"/>
      <c r="D607" s="67">
        <v>2</v>
      </c>
      <c r="E607" s="71">
        <v>2</v>
      </c>
      <c r="F607" s="71">
        <v>0</v>
      </c>
      <c r="G607" s="71">
        <v>0</v>
      </c>
      <c r="H607" s="71">
        <v>1.98</v>
      </c>
      <c r="I607" s="72">
        <v>8.1199999999999992</v>
      </c>
      <c r="J607" s="2"/>
    </row>
    <row r="608" spans="1:10" x14ac:dyDescent="0.2">
      <c r="A608" s="201"/>
      <c r="B608" s="343" t="s">
        <v>79</v>
      </c>
      <c r="C608" s="298"/>
      <c r="D608" s="67">
        <v>2</v>
      </c>
      <c r="E608" s="71">
        <v>2</v>
      </c>
      <c r="F608" s="71">
        <v>0</v>
      </c>
      <c r="G608" s="71">
        <v>2</v>
      </c>
      <c r="H608" s="71">
        <v>0</v>
      </c>
      <c r="I608" s="72">
        <v>18</v>
      </c>
      <c r="J608" s="2"/>
    </row>
    <row r="609" spans="1:10" ht="19.5" thickBot="1" x14ac:dyDescent="0.25">
      <c r="A609" s="201"/>
      <c r="B609" s="292" t="s">
        <v>162</v>
      </c>
      <c r="C609" s="297"/>
      <c r="D609" s="440">
        <v>5</v>
      </c>
      <c r="E609" s="41">
        <v>5</v>
      </c>
      <c r="F609" s="41">
        <v>1</v>
      </c>
      <c r="G609" s="41">
        <v>3.5</v>
      </c>
      <c r="H609" s="41">
        <v>0.86</v>
      </c>
      <c r="I609" s="42">
        <v>32.75</v>
      </c>
      <c r="J609" s="2"/>
    </row>
    <row r="610" spans="1:10" ht="19.5" thickBot="1" x14ac:dyDescent="0.25">
      <c r="A610" s="186">
        <v>2</v>
      </c>
      <c r="B610" s="443" t="s">
        <v>151</v>
      </c>
      <c r="C610" s="296" t="s">
        <v>85</v>
      </c>
      <c r="D610" s="56">
        <v>200</v>
      </c>
      <c r="E610" s="76">
        <v>200</v>
      </c>
      <c r="F610" s="76">
        <v>4</v>
      </c>
      <c r="G610" s="76">
        <v>6</v>
      </c>
      <c r="H610" s="76">
        <v>8</v>
      </c>
      <c r="I610" s="8">
        <v>100</v>
      </c>
      <c r="J610" s="2"/>
    </row>
    <row r="611" spans="1:10" ht="19.5" thickBot="1" x14ac:dyDescent="0.25">
      <c r="A611" s="80"/>
      <c r="B611" s="485" t="s">
        <v>231</v>
      </c>
      <c r="C611" s="217"/>
      <c r="D611" s="83"/>
      <c r="E611" s="83"/>
      <c r="F611" s="322">
        <f>SUM(F602+F610)</f>
        <v>23.43</v>
      </c>
      <c r="G611" s="138">
        <f>SUM(G602+G610)</f>
        <v>23.490000000000002</v>
      </c>
      <c r="H611" s="323">
        <f>SUM(H602+H610)</f>
        <v>15.98</v>
      </c>
      <c r="I611" s="138">
        <f>SUM(I602+I610)</f>
        <v>412.96</v>
      </c>
      <c r="J611" s="2"/>
    </row>
    <row r="612" spans="1:10" ht="19.5" thickBot="1" x14ac:dyDescent="0.25">
      <c r="A612" s="52"/>
      <c r="B612" s="50" t="s">
        <v>56</v>
      </c>
      <c r="C612" s="261"/>
      <c r="D612" s="54"/>
      <c r="E612" s="54"/>
      <c r="F612" s="139">
        <f>SUM(F567+F570+F599+F611)</f>
        <v>67.42</v>
      </c>
      <c r="G612" s="139">
        <f>SUM(G567+G570+G599+G611)</f>
        <v>45.31</v>
      </c>
      <c r="H612" s="139">
        <f>SUM(H567+H571+H599+H611)</f>
        <v>163.94</v>
      </c>
      <c r="I612" s="153">
        <f>SUM(I567+I570+I599+I611)</f>
        <v>1424.81</v>
      </c>
      <c r="J612" s="2"/>
    </row>
    <row r="613" spans="1:10" ht="19.5" thickBot="1" x14ac:dyDescent="0.25">
      <c r="A613" s="544" t="s">
        <v>57</v>
      </c>
      <c r="B613" s="545"/>
      <c r="C613" s="545"/>
      <c r="D613" s="545"/>
      <c r="E613" s="545"/>
      <c r="F613" s="545"/>
      <c r="G613" s="545"/>
      <c r="H613" s="545"/>
      <c r="I613" s="546"/>
      <c r="J613" s="2"/>
    </row>
    <row r="614" spans="1:10" ht="19.5" thickBot="1" x14ac:dyDescent="0.25">
      <c r="A614" s="537" t="s">
        <v>11</v>
      </c>
      <c r="B614" s="538"/>
      <c r="C614" s="538"/>
      <c r="D614" s="538"/>
      <c r="E614" s="538"/>
      <c r="F614" s="538"/>
      <c r="G614" s="538"/>
      <c r="H614" s="538"/>
      <c r="I614" s="539"/>
      <c r="J614" s="2"/>
    </row>
    <row r="615" spans="1:10" ht="19.5" thickBot="1" x14ac:dyDescent="0.25">
      <c r="A615" s="547">
        <v>1</v>
      </c>
      <c r="B615" s="84" t="s">
        <v>225</v>
      </c>
      <c r="C615" s="296" t="s">
        <v>226</v>
      </c>
      <c r="D615" s="56">
        <f t="shared" ref="D615:I615" si="76">SUM(D616:D616)</f>
        <v>60</v>
      </c>
      <c r="E615" s="76">
        <f t="shared" si="76"/>
        <v>52.2</v>
      </c>
      <c r="F615" s="76">
        <f t="shared" si="76"/>
        <v>6.79</v>
      </c>
      <c r="G615" s="76">
        <f t="shared" si="76"/>
        <v>5.22</v>
      </c>
      <c r="H615" s="97">
        <f t="shared" si="76"/>
        <v>0.52</v>
      </c>
      <c r="I615" s="138">
        <f t="shared" si="76"/>
        <v>74.650000000000006</v>
      </c>
      <c r="J615" s="2"/>
    </row>
    <row r="616" spans="1:10" ht="19.5" thickBot="1" x14ac:dyDescent="0.25">
      <c r="A616" s="548"/>
      <c r="B616" s="154" t="s">
        <v>214</v>
      </c>
      <c r="C616" s="305"/>
      <c r="D616" s="113">
        <v>60</v>
      </c>
      <c r="E616" s="99">
        <v>52.2</v>
      </c>
      <c r="F616" s="99">
        <v>6.79</v>
      </c>
      <c r="G616" s="99">
        <v>5.22</v>
      </c>
      <c r="H616" s="99">
        <v>0.52</v>
      </c>
      <c r="I616" s="100">
        <v>74.650000000000006</v>
      </c>
      <c r="J616" s="2"/>
    </row>
    <row r="617" spans="1:10" ht="19.5" thickBot="1" x14ac:dyDescent="0.25">
      <c r="A617" s="187">
        <v>2</v>
      </c>
      <c r="B617" s="84" t="s">
        <v>131</v>
      </c>
      <c r="C617" s="296" t="s">
        <v>71</v>
      </c>
      <c r="D617" s="56">
        <f t="shared" ref="D617:I617" si="77">SUM(D618:D619)</f>
        <v>50</v>
      </c>
      <c r="E617" s="76">
        <f t="shared" si="77"/>
        <v>49.6</v>
      </c>
      <c r="F617" s="76">
        <f t="shared" si="77"/>
        <v>5.74</v>
      </c>
      <c r="G617" s="76">
        <f t="shared" si="77"/>
        <v>3.07</v>
      </c>
      <c r="H617" s="97">
        <f t="shared" si="77"/>
        <v>19.2</v>
      </c>
      <c r="I617" s="138">
        <f t="shared" si="77"/>
        <v>144.05000000000001</v>
      </c>
      <c r="J617" s="2"/>
    </row>
    <row r="618" spans="1:10" x14ac:dyDescent="0.2">
      <c r="A618" s="64"/>
      <c r="B618" s="303" t="s">
        <v>23</v>
      </c>
      <c r="C618" s="309"/>
      <c r="D618" s="376">
        <v>40</v>
      </c>
      <c r="E618" s="99">
        <v>40</v>
      </c>
      <c r="F618" s="99">
        <v>3.24</v>
      </c>
      <c r="G618" s="99">
        <v>0.48</v>
      </c>
      <c r="H618" s="99">
        <v>19.2</v>
      </c>
      <c r="I618" s="102">
        <v>106.8</v>
      </c>
      <c r="J618" s="2"/>
    </row>
    <row r="619" spans="1:10" ht="19.5" thickBot="1" x14ac:dyDescent="0.25">
      <c r="A619" s="64"/>
      <c r="B619" s="338" t="s">
        <v>88</v>
      </c>
      <c r="C619" s="302"/>
      <c r="D619" s="287">
        <v>10</v>
      </c>
      <c r="E619" s="78">
        <v>9.6</v>
      </c>
      <c r="F619" s="78">
        <v>2.5</v>
      </c>
      <c r="G619" s="78">
        <v>2.59</v>
      </c>
      <c r="H619" s="78">
        <v>0</v>
      </c>
      <c r="I619" s="73">
        <v>37.25</v>
      </c>
      <c r="J619" s="2"/>
    </row>
    <row r="620" spans="1:10" ht="19.5" thickBot="1" x14ac:dyDescent="0.25">
      <c r="A620" s="187">
        <v>3</v>
      </c>
      <c r="B620" s="84" t="s">
        <v>18</v>
      </c>
      <c r="C620" s="296" t="s">
        <v>85</v>
      </c>
      <c r="D620" s="56">
        <f t="shared" ref="D620:I620" si="78">SUM(D621:D622)</f>
        <v>202</v>
      </c>
      <c r="E620" s="76">
        <f t="shared" si="78"/>
        <v>202</v>
      </c>
      <c r="F620" s="76">
        <f t="shared" si="78"/>
        <v>6.4</v>
      </c>
      <c r="G620" s="76">
        <f t="shared" si="78"/>
        <v>4.28</v>
      </c>
      <c r="H620" s="76">
        <f t="shared" si="78"/>
        <v>11.08</v>
      </c>
      <c r="I620" s="8">
        <f t="shared" si="78"/>
        <v>108.58</v>
      </c>
      <c r="J620" s="2"/>
    </row>
    <row r="621" spans="1:10" x14ac:dyDescent="0.2">
      <c r="A621" s="108"/>
      <c r="B621" s="154" t="s">
        <v>118</v>
      </c>
      <c r="C621" s="309"/>
      <c r="D621" s="103">
        <v>200</v>
      </c>
      <c r="E621" s="99">
        <v>200</v>
      </c>
      <c r="F621" s="99">
        <v>6</v>
      </c>
      <c r="G621" s="99">
        <v>4</v>
      </c>
      <c r="H621" s="99">
        <v>10</v>
      </c>
      <c r="I621" s="102">
        <v>104</v>
      </c>
      <c r="J621" s="2"/>
    </row>
    <row r="622" spans="1:10" ht="19.5" thickBot="1" x14ac:dyDescent="0.25">
      <c r="A622" s="111"/>
      <c r="B622" s="274" t="s">
        <v>153</v>
      </c>
      <c r="C622" s="302"/>
      <c r="D622" s="104">
        <v>2</v>
      </c>
      <c r="E622" s="74">
        <v>2</v>
      </c>
      <c r="F622" s="74">
        <v>0.4</v>
      </c>
      <c r="G622" s="74">
        <v>0.28000000000000003</v>
      </c>
      <c r="H622" s="74">
        <v>1.08</v>
      </c>
      <c r="I622" s="75">
        <v>4.58</v>
      </c>
      <c r="J622" s="2"/>
    </row>
    <row r="623" spans="1:10" ht="19.5" thickBot="1" x14ac:dyDescent="0.25">
      <c r="A623" s="320"/>
      <c r="B623" s="323" t="s">
        <v>26</v>
      </c>
      <c r="C623" s="254"/>
      <c r="D623" s="32"/>
      <c r="E623" s="404"/>
      <c r="F623" s="371">
        <f>F615+F617+F620</f>
        <v>18.93</v>
      </c>
      <c r="G623" s="125">
        <f>G615+G617+G620</f>
        <v>12.57</v>
      </c>
      <c r="H623" s="125">
        <f>H615+H617+H620</f>
        <v>30.799999999999997</v>
      </c>
      <c r="I623" s="137">
        <f>I615+I617+I620</f>
        <v>327.28000000000003</v>
      </c>
      <c r="J623" s="2"/>
    </row>
    <row r="624" spans="1:10" ht="19.5" thickBot="1" x14ac:dyDescent="0.25">
      <c r="A624" s="37"/>
      <c r="B624" s="38"/>
      <c r="C624" s="257"/>
      <c r="D624" s="38"/>
      <c r="E624" s="38"/>
      <c r="F624" s="38"/>
      <c r="G624" s="38"/>
      <c r="H624" s="38"/>
      <c r="I624" s="39"/>
      <c r="J624" s="2"/>
    </row>
    <row r="625" spans="1:10" ht="19.5" thickBot="1" x14ac:dyDescent="0.25">
      <c r="A625" s="537" t="s">
        <v>82</v>
      </c>
      <c r="B625" s="538"/>
      <c r="C625" s="538"/>
      <c r="D625" s="538"/>
      <c r="E625" s="538"/>
      <c r="F625" s="538"/>
      <c r="G625" s="538"/>
      <c r="H625" s="538"/>
      <c r="I625" s="539"/>
      <c r="J625" s="2"/>
    </row>
    <row r="626" spans="1:10" ht="19.5" thickBot="1" x14ac:dyDescent="0.25">
      <c r="A626" s="187">
        <v>1</v>
      </c>
      <c r="B626" s="66" t="s">
        <v>224</v>
      </c>
      <c r="C626" s="296" t="s">
        <v>166</v>
      </c>
      <c r="D626" s="19">
        <f t="shared" ref="D626:I626" si="79">SUM(D627:D628)</f>
        <v>205</v>
      </c>
      <c r="E626" s="76">
        <f t="shared" si="79"/>
        <v>145</v>
      </c>
      <c r="F626" s="76">
        <f t="shared" si="79"/>
        <v>2.2599999999999998</v>
      </c>
      <c r="G626" s="125">
        <f t="shared" si="79"/>
        <v>3.64</v>
      </c>
      <c r="H626" s="76">
        <f t="shared" si="79"/>
        <v>16.260000000000002</v>
      </c>
      <c r="I626" s="250">
        <f t="shared" si="79"/>
        <v>98.55</v>
      </c>
      <c r="J626" s="2"/>
    </row>
    <row r="627" spans="1:10" x14ac:dyDescent="0.2">
      <c r="A627" s="242"/>
      <c r="B627" s="210" t="s">
        <v>223</v>
      </c>
      <c r="C627" s="309"/>
      <c r="D627" s="425">
        <v>200</v>
      </c>
      <c r="E627" s="356">
        <v>140</v>
      </c>
      <c r="F627" s="99">
        <v>1.26</v>
      </c>
      <c r="G627" s="223">
        <v>0.14000000000000001</v>
      </c>
      <c r="H627" s="99">
        <v>15.4</v>
      </c>
      <c r="I627" s="479">
        <v>65.8</v>
      </c>
      <c r="J627" s="2"/>
    </row>
    <row r="628" spans="1:10" ht="19.5" thickBot="1" x14ac:dyDescent="0.25">
      <c r="A628" s="214"/>
      <c r="B628" s="478" t="s">
        <v>73</v>
      </c>
      <c r="C628" s="311"/>
      <c r="D628" s="91">
        <v>5</v>
      </c>
      <c r="E628" s="164">
        <v>5</v>
      </c>
      <c r="F628" s="79">
        <v>1</v>
      </c>
      <c r="G628" s="79">
        <v>3.5</v>
      </c>
      <c r="H628" s="79">
        <v>0.86</v>
      </c>
      <c r="I628" s="477">
        <v>32.75</v>
      </c>
      <c r="J628" s="2"/>
    </row>
    <row r="629" spans="1:10" ht="19.5" thickBot="1" x14ac:dyDescent="0.25">
      <c r="A629" s="29"/>
      <c r="B629" s="323" t="s">
        <v>93</v>
      </c>
      <c r="C629" s="217"/>
      <c r="D629" s="323"/>
      <c r="E629" s="326"/>
      <c r="F629" s="138">
        <v>2.2599999999999998</v>
      </c>
      <c r="G629" s="138">
        <v>3.64</v>
      </c>
      <c r="H629" s="138">
        <v>16.260000000000002</v>
      </c>
      <c r="I629" s="349">
        <v>98.55</v>
      </c>
      <c r="J629" s="2"/>
    </row>
    <row r="630" spans="1:10" ht="19.5" thickBot="1" x14ac:dyDescent="0.25">
      <c r="A630" s="37"/>
      <c r="B630" s="38"/>
      <c r="C630" s="257"/>
      <c r="D630" s="38"/>
      <c r="E630" s="38"/>
      <c r="F630" s="38"/>
      <c r="G630" s="38"/>
      <c r="H630" s="38"/>
      <c r="I630" s="39"/>
      <c r="J630" s="2"/>
    </row>
    <row r="631" spans="1:10" ht="19.5" thickBot="1" x14ac:dyDescent="0.25">
      <c r="A631" s="531" t="s">
        <v>13</v>
      </c>
      <c r="B631" s="532"/>
      <c r="C631" s="532"/>
      <c r="D631" s="532"/>
      <c r="E631" s="532"/>
      <c r="F631" s="532"/>
      <c r="G631" s="532"/>
      <c r="H631" s="532"/>
      <c r="I631" s="533"/>
      <c r="J631" s="2"/>
    </row>
    <row r="632" spans="1:10" ht="19.5" thickBot="1" x14ac:dyDescent="0.25">
      <c r="A632" s="235">
        <v>1</v>
      </c>
      <c r="B632" s="84" t="s">
        <v>94</v>
      </c>
      <c r="C632" s="296" t="s">
        <v>95</v>
      </c>
      <c r="D632" s="342">
        <f t="shared" ref="D632:I632" si="80">SUM(D633:D643)</f>
        <v>136.80000000000001</v>
      </c>
      <c r="E632" s="150">
        <f t="shared" si="80"/>
        <v>111.96</v>
      </c>
      <c r="F632" s="150">
        <f t="shared" si="80"/>
        <v>3.04</v>
      </c>
      <c r="G632" s="150">
        <f t="shared" si="80"/>
        <v>3.98</v>
      </c>
      <c r="H632" s="207">
        <f t="shared" si="80"/>
        <v>27.240000000000002</v>
      </c>
      <c r="I632" s="138">
        <f t="shared" si="80"/>
        <v>128.04</v>
      </c>
      <c r="J632" s="2"/>
    </row>
    <row r="633" spans="1:10" x14ac:dyDescent="0.2">
      <c r="A633" s="204"/>
      <c r="B633" s="154" t="s">
        <v>119</v>
      </c>
      <c r="C633" s="309"/>
      <c r="D633" s="103">
        <v>20</v>
      </c>
      <c r="E633" s="99">
        <v>20</v>
      </c>
      <c r="F633" s="99">
        <v>2</v>
      </c>
      <c r="G633" s="99">
        <v>0.26</v>
      </c>
      <c r="H633" s="99">
        <v>14.8</v>
      </c>
      <c r="I633" s="102">
        <v>72</v>
      </c>
      <c r="J633" s="2"/>
    </row>
    <row r="634" spans="1:10" x14ac:dyDescent="0.2">
      <c r="A634" s="204"/>
      <c r="B634" s="294" t="s">
        <v>120</v>
      </c>
      <c r="C634" s="300"/>
      <c r="D634" s="98">
        <v>50</v>
      </c>
      <c r="E634" s="77">
        <v>35</v>
      </c>
      <c r="F634" s="77">
        <v>0.25</v>
      </c>
      <c r="G634" s="77">
        <v>7.0000000000000007E-2</v>
      </c>
      <c r="H634" s="77">
        <v>1.05</v>
      </c>
      <c r="I634" s="10">
        <v>5.6</v>
      </c>
      <c r="J634" s="2"/>
    </row>
    <row r="635" spans="1:10" x14ac:dyDescent="0.2">
      <c r="A635" s="204"/>
      <c r="B635" s="293" t="s">
        <v>16</v>
      </c>
      <c r="C635" s="298"/>
      <c r="D635" s="67">
        <v>15</v>
      </c>
      <c r="E635" s="71">
        <v>12.6</v>
      </c>
      <c r="F635" s="71">
        <v>0.21</v>
      </c>
      <c r="G635" s="71">
        <v>0.03</v>
      </c>
      <c r="H635" s="71">
        <v>9.1999999999999993</v>
      </c>
      <c r="I635" s="72">
        <v>4.03</v>
      </c>
      <c r="J635" s="2"/>
    </row>
    <row r="636" spans="1:10" x14ac:dyDescent="0.2">
      <c r="A636" s="204"/>
      <c r="B636" s="293" t="s">
        <v>14</v>
      </c>
      <c r="C636" s="298"/>
      <c r="D636" s="67">
        <v>15</v>
      </c>
      <c r="E636" s="71">
        <v>12</v>
      </c>
      <c r="F636" s="71">
        <v>0.16</v>
      </c>
      <c r="G636" s="71">
        <v>0.01</v>
      </c>
      <c r="H636" s="71">
        <v>0.84</v>
      </c>
      <c r="I636" s="72">
        <v>4.92</v>
      </c>
      <c r="J636" s="2"/>
    </row>
    <row r="637" spans="1:10" x14ac:dyDescent="0.2">
      <c r="A637" s="204"/>
      <c r="B637" s="293" t="s">
        <v>40</v>
      </c>
      <c r="C637" s="298"/>
      <c r="D637" s="67">
        <v>15</v>
      </c>
      <c r="E637" s="71">
        <v>11.25</v>
      </c>
      <c r="F637" s="71">
        <v>0.11</v>
      </c>
      <c r="G637" s="71">
        <v>0</v>
      </c>
      <c r="H637" s="71">
        <v>0.68</v>
      </c>
      <c r="I637" s="72">
        <v>3.38</v>
      </c>
      <c r="J637" s="2"/>
    </row>
    <row r="638" spans="1:10" x14ac:dyDescent="0.2">
      <c r="A638" s="204"/>
      <c r="B638" s="293" t="s">
        <v>39</v>
      </c>
      <c r="C638" s="298"/>
      <c r="D638" s="67">
        <v>10</v>
      </c>
      <c r="E638" s="71">
        <v>10</v>
      </c>
      <c r="F638" s="71">
        <v>0.1</v>
      </c>
      <c r="G638" s="71">
        <v>0.04</v>
      </c>
      <c r="H638" s="71">
        <v>0.3</v>
      </c>
      <c r="I638" s="101">
        <v>1.9</v>
      </c>
      <c r="J638" s="2"/>
    </row>
    <row r="639" spans="1:10" x14ac:dyDescent="0.2">
      <c r="A639" s="204"/>
      <c r="B639" s="293" t="s">
        <v>17</v>
      </c>
      <c r="C639" s="298"/>
      <c r="D639" s="67">
        <v>3</v>
      </c>
      <c r="E639" s="71">
        <v>2.31</v>
      </c>
      <c r="F639" s="71">
        <v>0.06</v>
      </c>
      <c r="G639" s="71">
        <v>0</v>
      </c>
      <c r="H639" s="71">
        <v>0.2</v>
      </c>
      <c r="I639" s="72">
        <v>0.8</v>
      </c>
      <c r="J639" s="2"/>
    </row>
    <row r="640" spans="1:10" x14ac:dyDescent="0.2">
      <c r="A640" s="204"/>
      <c r="B640" s="293" t="s">
        <v>79</v>
      </c>
      <c r="C640" s="298"/>
      <c r="D640" s="67">
        <v>2</v>
      </c>
      <c r="E640" s="71">
        <v>2</v>
      </c>
      <c r="F640" s="71">
        <v>0</v>
      </c>
      <c r="G640" s="71">
        <v>2</v>
      </c>
      <c r="H640" s="71">
        <v>0</v>
      </c>
      <c r="I640" s="72">
        <v>18</v>
      </c>
      <c r="J640" s="2"/>
    </row>
    <row r="641" spans="1:10" x14ac:dyDescent="0.2">
      <c r="A641" s="204"/>
      <c r="B641" s="304" t="s">
        <v>246</v>
      </c>
      <c r="C641" s="298"/>
      <c r="D641" s="67">
        <v>1</v>
      </c>
      <c r="E641" s="71">
        <v>1</v>
      </c>
      <c r="F641" s="71">
        <v>0.01</v>
      </c>
      <c r="G641" s="71">
        <v>0.82</v>
      </c>
      <c r="H641" s="71">
        <v>0.01</v>
      </c>
      <c r="I641" s="72">
        <v>6.61</v>
      </c>
      <c r="J641" s="2"/>
    </row>
    <row r="642" spans="1:10" x14ac:dyDescent="0.2">
      <c r="A642" s="204"/>
      <c r="B642" s="294" t="s">
        <v>252</v>
      </c>
      <c r="C642" s="298"/>
      <c r="D642" s="67">
        <v>0.8</v>
      </c>
      <c r="E642" s="71">
        <v>0.8</v>
      </c>
      <c r="F642" s="71">
        <v>0</v>
      </c>
      <c r="G642" s="71">
        <v>0</v>
      </c>
      <c r="H642" s="71">
        <v>0</v>
      </c>
      <c r="I642" s="72">
        <v>0</v>
      </c>
      <c r="J642" s="2"/>
    </row>
    <row r="643" spans="1:10" ht="19.5" thickBot="1" x14ac:dyDescent="0.25">
      <c r="A643" s="205"/>
      <c r="B643" s="106" t="s">
        <v>251</v>
      </c>
      <c r="C643" s="302"/>
      <c r="D643" s="158">
        <v>5</v>
      </c>
      <c r="E643" s="78">
        <v>5</v>
      </c>
      <c r="F643" s="78">
        <v>0.14000000000000001</v>
      </c>
      <c r="G643" s="78">
        <v>0.75</v>
      </c>
      <c r="H643" s="78">
        <v>0.16</v>
      </c>
      <c r="I643" s="73">
        <v>10.8</v>
      </c>
      <c r="J643" s="2"/>
    </row>
    <row r="644" spans="1:10" ht="19.5" thickBot="1" x14ac:dyDescent="0.25">
      <c r="A644" s="235">
        <v>2</v>
      </c>
      <c r="B644" s="84" t="s">
        <v>193</v>
      </c>
      <c r="C644" s="296" t="s">
        <v>184</v>
      </c>
      <c r="D644" s="56">
        <f t="shared" ref="D644:I644" si="81">SUM(D645:D649)</f>
        <v>134.4</v>
      </c>
      <c r="E644" s="203">
        <f t="shared" si="81"/>
        <v>81.200000000000017</v>
      </c>
      <c r="F644" s="76">
        <f t="shared" si="81"/>
        <v>11.97</v>
      </c>
      <c r="G644" s="76">
        <f t="shared" si="81"/>
        <v>3.2</v>
      </c>
      <c r="H644" s="76">
        <f t="shared" si="81"/>
        <v>7.59</v>
      </c>
      <c r="I644" s="8">
        <f t="shared" si="81"/>
        <v>81.89</v>
      </c>
      <c r="J644" s="2"/>
    </row>
    <row r="645" spans="1:10" x14ac:dyDescent="0.2">
      <c r="A645" s="204"/>
      <c r="B645" s="154" t="s">
        <v>245</v>
      </c>
      <c r="C645" s="309"/>
      <c r="D645" s="103">
        <v>120</v>
      </c>
      <c r="E645" s="218">
        <v>68.400000000000006</v>
      </c>
      <c r="F645" s="99">
        <v>11.63</v>
      </c>
      <c r="G645" s="99">
        <v>1.1599999999999999</v>
      </c>
      <c r="H645" s="99">
        <v>0</v>
      </c>
      <c r="I645" s="102">
        <v>54.04</v>
      </c>
      <c r="J645" s="2"/>
    </row>
    <row r="646" spans="1:10" x14ac:dyDescent="0.2">
      <c r="A646" s="204"/>
      <c r="B646" s="293" t="s">
        <v>16</v>
      </c>
      <c r="C646" s="298"/>
      <c r="D646" s="67">
        <v>10</v>
      </c>
      <c r="E646" s="71">
        <v>8.4</v>
      </c>
      <c r="F646" s="71">
        <v>0.14000000000000001</v>
      </c>
      <c r="G646" s="71">
        <v>0.02</v>
      </c>
      <c r="H646" s="71">
        <v>6.13</v>
      </c>
      <c r="I646" s="72">
        <v>2.69</v>
      </c>
      <c r="J646" s="2"/>
    </row>
    <row r="647" spans="1:10" x14ac:dyDescent="0.2">
      <c r="A647" s="204"/>
      <c r="B647" s="293" t="s">
        <v>192</v>
      </c>
      <c r="C647" s="298"/>
      <c r="D647" s="67">
        <v>2</v>
      </c>
      <c r="E647" s="71">
        <v>2</v>
      </c>
      <c r="F647" s="71">
        <v>0.2</v>
      </c>
      <c r="G647" s="71">
        <v>0.02</v>
      </c>
      <c r="H647" s="71">
        <v>1.46</v>
      </c>
      <c r="I647" s="72">
        <v>7.16</v>
      </c>
      <c r="J647" s="2"/>
    </row>
    <row r="648" spans="1:10" x14ac:dyDescent="0.2">
      <c r="A648" s="204"/>
      <c r="B648" s="293" t="s">
        <v>79</v>
      </c>
      <c r="C648" s="298"/>
      <c r="D648" s="67">
        <v>2</v>
      </c>
      <c r="E648" s="71">
        <v>2</v>
      </c>
      <c r="F648" s="71">
        <v>0</v>
      </c>
      <c r="G648" s="71">
        <v>2</v>
      </c>
      <c r="H648" s="71">
        <v>0</v>
      </c>
      <c r="I648" s="72">
        <v>18</v>
      </c>
      <c r="J648" s="2"/>
    </row>
    <row r="649" spans="1:10" ht="19.5" thickBot="1" x14ac:dyDescent="0.25">
      <c r="A649" s="205"/>
      <c r="B649" s="290" t="s">
        <v>252</v>
      </c>
      <c r="C649" s="302"/>
      <c r="D649" s="287">
        <v>0.4</v>
      </c>
      <c r="E649" s="78">
        <v>0.4</v>
      </c>
      <c r="F649" s="78">
        <v>0</v>
      </c>
      <c r="G649" s="78">
        <v>0</v>
      </c>
      <c r="H649" s="78">
        <v>0</v>
      </c>
      <c r="I649" s="73">
        <v>0</v>
      </c>
      <c r="J649" s="2"/>
    </row>
    <row r="650" spans="1:10" ht="19.5" thickBot="1" x14ac:dyDescent="0.25">
      <c r="A650" s="235">
        <v>3</v>
      </c>
      <c r="B650" s="272" t="s">
        <v>259</v>
      </c>
      <c r="C650" s="409" t="s">
        <v>268</v>
      </c>
      <c r="D650" s="339">
        <f t="shared" ref="D650:I650" si="82">SUM(D651:D654)</f>
        <v>187.4</v>
      </c>
      <c r="E650" s="247">
        <f t="shared" si="82"/>
        <v>150.4</v>
      </c>
      <c r="F650" s="247">
        <f t="shared" si="82"/>
        <v>2.54</v>
      </c>
      <c r="G650" s="247">
        <f t="shared" si="82"/>
        <v>2.0099999999999998</v>
      </c>
      <c r="H650" s="247">
        <f t="shared" si="82"/>
        <v>15.780000000000001</v>
      </c>
      <c r="I650" s="135">
        <f t="shared" si="82"/>
        <v>80.88</v>
      </c>
      <c r="J650" s="2"/>
    </row>
    <row r="651" spans="1:10" x14ac:dyDescent="0.2">
      <c r="A651" s="201"/>
      <c r="B651" s="415" t="s">
        <v>106</v>
      </c>
      <c r="C651" s="309"/>
      <c r="D651" s="103">
        <v>180</v>
      </c>
      <c r="E651" s="99">
        <v>144</v>
      </c>
      <c r="F651" s="99">
        <v>2.4500000000000002</v>
      </c>
      <c r="G651" s="99">
        <v>0</v>
      </c>
      <c r="H651" s="99">
        <v>15.55</v>
      </c>
      <c r="I651" s="102">
        <v>61.92</v>
      </c>
      <c r="J651" s="2"/>
    </row>
    <row r="652" spans="1:10" x14ac:dyDescent="0.2">
      <c r="A652" s="201"/>
      <c r="B652" s="340" t="s">
        <v>41</v>
      </c>
      <c r="C652" s="298"/>
      <c r="D652" s="67">
        <v>5</v>
      </c>
      <c r="E652" s="71">
        <v>4</v>
      </c>
      <c r="F652" s="71">
        <v>0.09</v>
      </c>
      <c r="G652" s="71">
        <v>0.01</v>
      </c>
      <c r="H652" s="71">
        <v>0.23</v>
      </c>
      <c r="I652" s="72">
        <v>0.96</v>
      </c>
      <c r="J652" s="2"/>
    </row>
    <row r="653" spans="1:10" x14ac:dyDescent="0.2">
      <c r="A653" s="201"/>
      <c r="B653" s="106" t="s">
        <v>37</v>
      </c>
      <c r="C653" s="298"/>
      <c r="D653" s="67">
        <v>2</v>
      </c>
      <c r="E653" s="71">
        <v>2</v>
      </c>
      <c r="F653" s="71">
        <v>0</v>
      </c>
      <c r="G653" s="71">
        <v>2</v>
      </c>
      <c r="H653" s="71">
        <v>0</v>
      </c>
      <c r="I653" s="72">
        <v>18</v>
      </c>
      <c r="J653" s="2"/>
    </row>
    <row r="654" spans="1:10" ht="19.5" thickBot="1" x14ac:dyDescent="0.25">
      <c r="A654" s="202"/>
      <c r="B654" s="238" t="s">
        <v>252</v>
      </c>
      <c r="C654" s="311"/>
      <c r="D654" s="181">
        <v>0.4</v>
      </c>
      <c r="E654" s="79">
        <v>0.4</v>
      </c>
      <c r="F654" s="79">
        <v>0</v>
      </c>
      <c r="G654" s="79">
        <v>0</v>
      </c>
      <c r="H654" s="79">
        <v>0</v>
      </c>
      <c r="I654" s="246">
        <v>0</v>
      </c>
      <c r="J654" s="2"/>
    </row>
    <row r="655" spans="1:10" ht="19.5" thickBot="1" x14ac:dyDescent="0.25">
      <c r="A655" s="235">
        <v>4</v>
      </c>
      <c r="B655" s="231" t="s">
        <v>121</v>
      </c>
      <c r="C655" s="296" t="s">
        <v>187</v>
      </c>
      <c r="D655" s="56">
        <f>D656+D657</f>
        <v>53</v>
      </c>
      <c r="E655" s="76">
        <f>E656+E657</f>
        <v>39</v>
      </c>
      <c r="F655" s="76">
        <f>F656+F657</f>
        <v>0.14000000000000001</v>
      </c>
      <c r="G655" s="76">
        <f t="shared" ref="G655:I655" si="83">G656+G657</f>
        <v>0.04</v>
      </c>
      <c r="H655" s="76">
        <f t="shared" si="83"/>
        <v>8.370000000000001</v>
      </c>
      <c r="I655" s="8">
        <f t="shared" si="83"/>
        <v>32.69</v>
      </c>
      <c r="J655" s="2"/>
    </row>
    <row r="656" spans="1:10" x14ac:dyDescent="0.2">
      <c r="A656" s="201"/>
      <c r="B656" s="232" t="s">
        <v>110</v>
      </c>
      <c r="C656" s="309"/>
      <c r="D656" s="98">
        <v>50</v>
      </c>
      <c r="E656" s="77">
        <v>36</v>
      </c>
      <c r="F656" s="77">
        <v>0.14000000000000001</v>
      </c>
      <c r="G656" s="77">
        <v>0.04</v>
      </c>
      <c r="H656" s="77">
        <v>5.4</v>
      </c>
      <c r="I656" s="10">
        <v>20.52</v>
      </c>
      <c r="J656" s="2"/>
    </row>
    <row r="657" spans="1:10" ht="19.5" thickBot="1" x14ac:dyDescent="0.25">
      <c r="A657" s="202"/>
      <c r="B657" s="178" t="s">
        <v>7</v>
      </c>
      <c r="C657" s="301"/>
      <c r="D657" s="444">
        <v>3</v>
      </c>
      <c r="E657" s="41">
        <v>3</v>
      </c>
      <c r="F657" s="41">
        <v>0</v>
      </c>
      <c r="G657" s="41">
        <v>0</v>
      </c>
      <c r="H657" s="41">
        <v>2.97</v>
      </c>
      <c r="I657" s="42">
        <v>12.17</v>
      </c>
      <c r="J657" s="2"/>
    </row>
    <row r="658" spans="1:10" ht="19.5" thickBot="1" x14ac:dyDescent="0.25">
      <c r="A658" s="206">
        <v>5</v>
      </c>
      <c r="B658" s="233" t="s">
        <v>98</v>
      </c>
      <c r="C658" s="308" t="s">
        <v>111</v>
      </c>
      <c r="D658" s="342">
        <v>33</v>
      </c>
      <c r="E658" s="329">
        <v>33</v>
      </c>
      <c r="F658" s="76">
        <v>2.97</v>
      </c>
      <c r="G658" s="76">
        <v>0.99</v>
      </c>
      <c r="H658" s="76">
        <v>15.84</v>
      </c>
      <c r="I658" s="20">
        <v>85.14</v>
      </c>
      <c r="J658" s="2"/>
    </row>
    <row r="659" spans="1:10" ht="19.5" thickBot="1" x14ac:dyDescent="0.25">
      <c r="A659" s="29"/>
      <c r="B659" s="319" t="s">
        <v>27</v>
      </c>
      <c r="C659" s="217"/>
      <c r="D659" s="323"/>
      <c r="E659" s="326"/>
      <c r="F659" s="323">
        <f>SUM(F632+F644+F650+F655+F658)</f>
        <v>20.66</v>
      </c>
      <c r="G659" s="138">
        <f>SUM(G632+G644+G650+G655+G658)</f>
        <v>10.219999999999999</v>
      </c>
      <c r="H659" s="138">
        <f>SUM(H632+H644+H650+H655+H658)</f>
        <v>74.820000000000007</v>
      </c>
      <c r="I659" s="326">
        <f>SUM(I632+I644+I650+I655+I658)</f>
        <v>408.64</v>
      </c>
      <c r="J659" s="2"/>
    </row>
    <row r="660" spans="1:10" ht="19.5" thickBot="1" x14ac:dyDescent="0.25">
      <c r="A660" s="37"/>
      <c r="B660" s="38"/>
      <c r="C660" s="257"/>
      <c r="D660" s="38"/>
      <c r="E660" s="38"/>
      <c r="F660" s="38"/>
      <c r="G660" s="38"/>
      <c r="H660" s="38"/>
      <c r="I660" s="39"/>
      <c r="J660" s="2"/>
    </row>
    <row r="661" spans="1:10" ht="19.5" thickBot="1" x14ac:dyDescent="0.25">
      <c r="A661" s="537" t="s">
        <v>230</v>
      </c>
      <c r="B661" s="538"/>
      <c r="C661" s="538"/>
      <c r="D661" s="538"/>
      <c r="E661" s="538"/>
      <c r="F661" s="538"/>
      <c r="G661" s="538"/>
      <c r="H661" s="538"/>
      <c r="I661" s="539"/>
      <c r="J661" s="2"/>
    </row>
    <row r="662" spans="1:10" ht="19.5" thickBot="1" x14ac:dyDescent="0.25">
      <c r="A662" s="192">
        <v>1</v>
      </c>
      <c r="B662" s="84" t="s">
        <v>222</v>
      </c>
      <c r="C662" s="296" t="s">
        <v>85</v>
      </c>
      <c r="D662" s="56">
        <f t="shared" ref="D662:I662" si="84">SUM(D663:D666)</f>
        <v>176</v>
      </c>
      <c r="E662" s="76">
        <f t="shared" si="84"/>
        <v>175.8</v>
      </c>
      <c r="F662" s="76">
        <f t="shared" si="84"/>
        <v>6.8999999999999995</v>
      </c>
      <c r="G662" s="76">
        <f t="shared" si="84"/>
        <v>4.84</v>
      </c>
      <c r="H662" s="76">
        <f t="shared" si="84"/>
        <v>24.76</v>
      </c>
      <c r="I662" s="8">
        <f t="shared" si="84"/>
        <v>178.14</v>
      </c>
      <c r="J662" s="2"/>
    </row>
    <row r="663" spans="1:10" x14ac:dyDescent="0.2">
      <c r="A663" s="108"/>
      <c r="B663" s="154" t="s">
        <v>221</v>
      </c>
      <c r="C663" s="305"/>
      <c r="D663" s="113">
        <v>20</v>
      </c>
      <c r="E663" s="99">
        <v>19.8</v>
      </c>
      <c r="F663" s="99">
        <v>2.38</v>
      </c>
      <c r="G663" s="99">
        <v>0.2</v>
      </c>
      <c r="H663" s="99">
        <v>13.27</v>
      </c>
      <c r="I663" s="100">
        <v>70.69</v>
      </c>
      <c r="J663" s="2"/>
    </row>
    <row r="664" spans="1:10" x14ac:dyDescent="0.2">
      <c r="A664" s="111"/>
      <c r="B664" s="293" t="s">
        <v>118</v>
      </c>
      <c r="C664" s="298"/>
      <c r="D664" s="67">
        <v>150</v>
      </c>
      <c r="E664" s="71">
        <v>150</v>
      </c>
      <c r="F664" s="71">
        <v>4.5</v>
      </c>
      <c r="G664" s="71">
        <v>3</v>
      </c>
      <c r="H664" s="71">
        <v>7.5</v>
      </c>
      <c r="I664" s="72">
        <v>78</v>
      </c>
      <c r="J664" s="2"/>
    </row>
    <row r="665" spans="1:10" x14ac:dyDescent="0.2">
      <c r="A665" s="111"/>
      <c r="B665" s="293" t="s">
        <v>246</v>
      </c>
      <c r="C665" s="306"/>
      <c r="D665" s="98">
        <v>2</v>
      </c>
      <c r="E665" s="77">
        <v>2</v>
      </c>
      <c r="F665" s="77">
        <v>0.02</v>
      </c>
      <c r="G665" s="77">
        <v>1.64</v>
      </c>
      <c r="H665" s="77">
        <v>0.03</v>
      </c>
      <c r="I665" s="285">
        <v>13.22</v>
      </c>
      <c r="J665" s="2"/>
    </row>
    <row r="666" spans="1:10" ht="19.5" thickBot="1" x14ac:dyDescent="0.25">
      <c r="A666" s="112"/>
      <c r="B666" s="178" t="s">
        <v>7</v>
      </c>
      <c r="C666" s="297"/>
      <c r="D666" s="313">
        <v>4</v>
      </c>
      <c r="E666" s="78">
        <v>4</v>
      </c>
      <c r="F666" s="77">
        <v>0</v>
      </c>
      <c r="G666" s="77">
        <v>0</v>
      </c>
      <c r="H666" s="77">
        <v>3.96</v>
      </c>
      <c r="I666" s="285">
        <v>16.23</v>
      </c>
      <c r="J666" s="2"/>
    </row>
    <row r="667" spans="1:10" ht="19.5" thickBot="1" x14ac:dyDescent="0.25">
      <c r="A667" s="191">
        <v>2</v>
      </c>
      <c r="B667" s="84" t="s">
        <v>24</v>
      </c>
      <c r="C667" s="296" t="s">
        <v>112</v>
      </c>
      <c r="D667" s="474">
        <v>40</v>
      </c>
      <c r="E667" s="468">
        <v>40</v>
      </c>
      <c r="F667" s="76">
        <v>3.24</v>
      </c>
      <c r="G667" s="76">
        <v>0.48</v>
      </c>
      <c r="H667" s="76">
        <v>19.2</v>
      </c>
      <c r="I667" s="8">
        <v>106.8</v>
      </c>
      <c r="J667" s="2"/>
    </row>
    <row r="668" spans="1:10" ht="19.5" thickBot="1" x14ac:dyDescent="0.25">
      <c r="A668" s="96">
        <v>3</v>
      </c>
      <c r="B668" s="66" t="s">
        <v>127</v>
      </c>
      <c r="C668" s="308" t="s">
        <v>85</v>
      </c>
      <c r="D668" s="474">
        <f t="shared" ref="D668:I668" si="85">SUM(D669:D670)</f>
        <v>13</v>
      </c>
      <c r="E668" s="468">
        <f t="shared" si="85"/>
        <v>13</v>
      </c>
      <c r="F668" s="76">
        <f t="shared" si="85"/>
        <v>0.17</v>
      </c>
      <c r="G668" s="76">
        <f t="shared" si="85"/>
        <v>0.27</v>
      </c>
      <c r="H668" s="76">
        <f t="shared" si="85"/>
        <v>11.270000000000001</v>
      </c>
      <c r="I668" s="20">
        <f t="shared" si="85"/>
        <v>48.07</v>
      </c>
      <c r="J668" s="2"/>
    </row>
    <row r="669" spans="1:10" x14ac:dyDescent="0.2">
      <c r="A669" s="206"/>
      <c r="B669" s="303" t="s">
        <v>72</v>
      </c>
      <c r="C669" s="305"/>
      <c r="D669" s="98">
        <v>10</v>
      </c>
      <c r="E669" s="77">
        <v>10</v>
      </c>
      <c r="F669" s="74">
        <v>0.17</v>
      </c>
      <c r="G669" s="74">
        <v>0.27</v>
      </c>
      <c r="H669" s="74">
        <v>8.3000000000000007</v>
      </c>
      <c r="I669" s="75">
        <v>35.9</v>
      </c>
      <c r="J669" s="2"/>
    </row>
    <row r="670" spans="1:10" ht="19.5" thickBot="1" x14ac:dyDescent="0.25">
      <c r="A670" s="199"/>
      <c r="B670" s="469" t="s">
        <v>7</v>
      </c>
      <c r="C670" s="307"/>
      <c r="D670" s="158">
        <v>3</v>
      </c>
      <c r="E670" s="78">
        <v>3</v>
      </c>
      <c r="F670" s="78">
        <v>0</v>
      </c>
      <c r="G670" s="78">
        <v>0</v>
      </c>
      <c r="H670" s="78">
        <v>2.97</v>
      </c>
      <c r="I670" s="73">
        <v>12.17</v>
      </c>
      <c r="J670" s="2"/>
    </row>
    <row r="671" spans="1:10" ht="19.5" thickBot="1" x14ac:dyDescent="0.25">
      <c r="A671" s="29"/>
      <c r="B671" s="485" t="s">
        <v>231</v>
      </c>
      <c r="C671" s="217"/>
      <c r="D671" s="323"/>
      <c r="E671" s="326"/>
      <c r="F671" s="323">
        <f>SUM(F662+F667+F668)</f>
        <v>10.31</v>
      </c>
      <c r="G671" s="138">
        <f>SUM(G662+G667+G668)</f>
        <v>5.59</v>
      </c>
      <c r="H671" s="323">
        <f>SUM(H662+H667+H668)</f>
        <v>55.230000000000004</v>
      </c>
      <c r="I671" s="138">
        <f>SUM(I662+I667+I668)</f>
        <v>333.01</v>
      </c>
      <c r="J671" s="2"/>
    </row>
    <row r="672" spans="1:10" ht="19.5" thickBot="1" x14ac:dyDescent="0.25">
      <c r="A672" s="156"/>
      <c r="B672" s="445" t="s">
        <v>59</v>
      </c>
      <c r="C672" s="446"/>
      <c r="D672" s="157"/>
      <c r="E672" s="447"/>
      <c r="F672" s="397">
        <f>SUM(F623+F626+F659+F671)</f>
        <v>52.16</v>
      </c>
      <c r="G672" s="398">
        <f>SUM(G623+G626+G659+G671)</f>
        <v>32.019999999999996</v>
      </c>
      <c r="H672" s="397">
        <f>SUM(H623+H626+H659+H671)</f>
        <v>177.11</v>
      </c>
      <c r="I672" s="379">
        <f>SUM(I623+I626+I659+I671)</f>
        <v>1167.48</v>
      </c>
      <c r="J672" s="2"/>
    </row>
    <row r="673" spans="1:10" ht="19.5" thickBot="1" x14ac:dyDescent="0.25">
      <c r="A673" s="52"/>
      <c r="B673" s="59"/>
      <c r="C673" s="269" t="s">
        <v>183</v>
      </c>
      <c r="D673" s="57"/>
      <c r="E673" s="57"/>
      <c r="F673" s="57"/>
      <c r="G673" s="57"/>
      <c r="H673" s="57"/>
      <c r="I673" s="60"/>
      <c r="J673" s="2"/>
    </row>
    <row r="674" spans="1:10" ht="14.25" x14ac:dyDescent="0.2">
      <c r="A674" s="1"/>
      <c r="B674" s="2"/>
      <c r="C674" s="270"/>
      <c r="D674" s="2"/>
      <c r="E674" s="2"/>
      <c r="F674" s="2"/>
      <c r="G674" s="2"/>
      <c r="H674" s="2"/>
      <c r="I674" s="2"/>
      <c r="J674" s="2"/>
    </row>
    <row r="675" spans="1:10" ht="14.25" x14ac:dyDescent="0.2">
      <c r="A675" s="1"/>
      <c r="B675" s="2"/>
      <c r="C675" s="270"/>
      <c r="D675" s="2"/>
      <c r="E675" s="2"/>
      <c r="F675" s="2"/>
      <c r="G675" s="2"/>
      <c r="H675" s="2"/>
      <c r="I675" s="2"/>
      <c r="J675" s="2"/>
    </row>
    <row r="676" spans="1:10" ht="14.25" x14ac:dyDescent="0.2">
      <c r="A676" s="1"/>
      <c r="B676" s="2"/>
      <c r="C676" s="270"/>
      <c r="D676" s="2"/>
      <c r="E676" s="2"/>
      <c r="F676" s="2"/>
      <c r="G676" s="2"/>
      <c r="H676" s="2"/>
      <c r="I676" s="2"/>
      <c r="J676" s="2"/>
    </row>
    <row r="677" spans="1:10" ht="14.25" x14ac:dyDescent="0.2">
      <c r="A677" s="1"/>
      <c r="B677" s="2"/>
      <c r="C677" s="270"/>
      <c r="D677" s="2"/>
      <c r="E677" s="2"/>
      <c r="F677" s="2"/>
      <c r="G677" s="2"/>
      <c r="H677" s="2"/>
      <c r="I677" s="2"/>
      <c r="J677" s="2"/>
    </row>
    <row r="678" spans="1:10" ht="14.25" x14ac:dyDescent="0.2">
      <c r="A678" s="1"/>
      <c r="B678" s="2"/>
      <c r="C678" s="270"/>
      <c r="D678" s="2"/>
      <c r="E678" s="2"/>
      <c r="F678" s="2"/>
      <c r="G678" s="2"/>
      <c r="H678" s="2"/>
      <c r="I678" s="2"/>
      <c r="J678" s="2"/>
    </row>
    <row r="679" spans="1:10" ht="14.25" x14ac:dyDescent="0.2">
      <c r="A679" s="1"/>
      <c r="B679" s="2"/>
      <c r="C679" s="270"/>
      <c r="D679" s="2"/>
      <c r="E679" s="2"/>
      <c r="F679" s="2"/>
      <c r="G679" s="2"/>
      <c r="H679" s="2"/>
      <c r="I679" s="2"/>
      <c r="J679" s="2"/>
    </row>
    <row r="680" spans="1:10" ht="14.25" x14ac:dyDescent="0.2">
      <c r="A680" s="1"/>
      <c r="B680" s="2"/>
      <c r="C680" s="270"/>
      <c r="D680" s="2"/>
      <c r="E680" s="2"/>
      <c r="F680" s="2"/>
      <c r="G680" s="2"/>
      <c r="H680" s="2"/>
      <c r="I680" s="2"/>
      <c r="J680" s="2"/>
    </row>
    <row r="681" spans="1:10" ht="14.25" x14ac:dyDescent="0.2">
      <c r="A681" s="1"/>
      <c r="B681" s="2"/>
      <c r="C681" s="270"/>
      <c r="D681" s="2"/>
      <c r="E681" s="2"/>
      <c r="F681" s="2"/>
      <c r="G681" s="2"/>
      <c r="H681" s="2"/>
      <c r="I681" s="2"/>
      <c r="J681" s="2"/>
    </row>
    <row r="682" spans="1:10" ht="14.25" x14ac:dyDescent="0.2">
      <c r="A682" s="1"/>
      <c r="B682" s="2"/>
      <c r="C682" s="270"/>
      <c r="D682" s="2"/>
      <c r="E682" s="2"/>
      <c r="F682" s="2"/>
      <c r="G682" s="2"/>
      <c r="H682" s="2"/>
      <c r="I682" s="2"/>
      <c r="J682" s="2"/>
    </row>
    <row r="683" spans="1:10" ht="14.25" x14ac:dyDescent="0.2">
      <c r="A683" s="1"/>
      <c r="B683" s="2"/>
      <c r="C683" s="270"/>
      <c r="D683" s="2"/>
      <c r="E683" s="2"/>
      <c r="F683" s="2"/>
      <c r="G683" s="2"/>
      <c r="H683" s="2"/>
      <c r="I683" s="2"/>
      <c r="J683" s="2"/>
    </row>
    <row r="684" spans="1:10" ht="14.25" x14ac:dyDescent="0.2">
      <c r="A684" s="1"/>
      <c r="B684" s="2"/>
      <c r="C684" s="270"/>
      <c r="D684" s="2"/>
      <c r="E684" s="2"/>
      <c r="F684" s="2"/>
      <c r="G684" s="2"/>
      <c r="H684" s="2"/>
      <c r="I684" s="2"/>
      <c r="J684" s="2"/>
    </row>
    <row r="685" spans="1:10" ht="14.25" x14ac:dyDescent="0.2">
      <c r="A685" s="1"/>
      <c r="B685" s="2"/>
      <c r="C685" s="270"/>
      <c r="D685" s="2"/>
      <c r="E685" s="2"/>
      <c r="F685" s="2"/>
      <c r="G685" s="2"/>
      <c r="H685" s="2"/>
      <c r="I685" s="2"/>
      <c r="J685" s="2"/>
    </row>
    <row r="686" spans="1:10" ht="14.25" x14ac:dyDescent="0.2">
      <c r="A686" s="1"/>
      <c r="B686" s="2"/>
      <c r="C686" s="270"/>
      <c r="D686" s="2"/>
      <c r="E686" s="2"/>
      <c r="F686" s="2"/>
      <c r="G686" s="2"/>
      <c r="H686" s="2"/>
      <c r="I686" s="2"/>
      <c r="J686" s="2"/>
    </row>
    <row r="687" spans="1:10" ht="14.25" x14ac:dyDescent="0.2">
      <c r="A687" s="1"/>
      <c r="B687" s="2"/>
      <c r="C687" s="270"/>
      <c r="D687" s="2"/>
      <c r="E687" s="2"/>
      <c r="F687" s="2"/>
      <c r="G687" s="2"/>
      <c r="H687" s="2"/>
      <c r="I687" s="2"/>
      <c r="J687" s="2"/>
    </row>
    <row r="688" spans="1:10" ht="14.25" x14ac:dyDescent="0.2">
      <c r="A688" s="1"/>
      <c r="B688" s="2"/>
      <c r="C688" s="270"/>
      <c r="D688" s="2"/>
      <c r="E688" s="2"/>
      <c r="F688" s="2"/>
      <c r="G688" s="2"/>
      <c r="H688" s="2"/>
      <c r="I688" s="2"/>
      <c r="J688" s="2"/>
    </row>
    <row r="689" spans="1:10" ht="14.25" x14ac:dyDescent="0.2">
      <c r="A689" s="1"/>
      <c r="B689" s="2"/>
      <c r="C689" s="270"/>
      <c r="D689" s="2"/>
      <c r="E689" s="2"/>
      <c r="F689" s="2"/>
      <c r="G689" s="2"/>
      <c r="H689" s="2"/>
      <c r="I689" s="2"/>
      <c r="J689" s="2"/>
    </row>
    <row r="690" spans="1:10" ht="14.25" x14ac:dyDescent="0.2">
      <c r="A690" s="1"/>
      <c r="B690" s="2"/>
      <c r="C690" s="270"/>
      <c r="D690" s="2"/>
      <c r="E690" s="2"/>
      <c r="F690" s="2"/>
      <c r="G690" s="2"/>
      <c r="H690" s="2"/>
      <c r="I690" s="2"/>
      <c r="J690" s="2"/>
    </row>
    <row r="691" spans="1:10" ht="14.25" x14ac:dyDescent="0.2">
      <c r="A691" s="1"/>
      <c r="B691" s="2"/>
      <c r="C691" s="270"/>
      <c r="D691" s="2"/>
      <c r="E691" s="2"/>
      <c r="F691" s="2"/>
      <c r="G691" s="2"/>
      <c r="H691" s="2"/>
      <c r="I691" s="2"/>
      <c r="J691" s="2"/>
    </row>
    <row r="692" spans="1:10" ht="14.25" x14ac:dyDescent="0.2">
      <c r="A692" s="1"/>
      <c r="B692" s="2"/>
      <c r="C692" s="270"/>
      <c r="D692" s="2"/>
      <c r="E692" s="2"/>
      <c r="F692" s="2"/>
      <c r="G692" s="2"/>
      <c r="H692" s="2"/>
      <c r="I692" s="2"/>
      <c r="J692" s="2"/>
    </row>
    <row r="693" spans="1:10" ht="14.25" x14ac:dyDescent="0.2">
      <c r="A693" s="1"/>
      <c r="B693" s="2"/>
      <c r="C693" s="270"/>
      <c r="D693" s="2"/>
      <c r="E693" s="2"/>
      <c r="F693" s="2"/>
      <c r="G693" s="2"/>
      <c r="H693" s="2"/>
      <c r="I693" s="2"/>
      <c r="J693" s="2"/>
    </row>
    <row r="694" spans="1:10" ht="14.25" x14ac:dyDescent="0.2">
      <c r="A694" s="1"/>
      <c r="B694" s="2"/>
      <c r="C694" s="270"/>
      <c r="D694" s="2"/>
      <c r="E694" s="2"/>
      <c r="F694" s="2"/>
      <c r="G694" s="2"/>
      <c r="H694" s="2"/>
      <c r="I694" s="2"/>
      <c r="J694" s="2"/>
    </row>
    <row r="695" spans="1:10" ht="14.25" x14ac:dyDescent="0.2">
      <c r="A695" s="1"/>
      <c r="B695" s="2"/>
      <c r="C695" s="270"/>
      <c r="D695" s="2"/>
      <c r="E695" s="2"/>
      <c r="F695" s="2"/>
      <c r="G695" s="2"/>
      <c r="H695" s="2"/>
      <c r="I695" s="2"/>
      <c r="J695" s="2"/>
    </row>
    <row r="696" spans="1:10" ht="14.25" x14ac:dyDescent="0.2">
      <c r="A696" s="1"/>
      <c r="B696" s="2"/>
      <c r="C696" s="270"/>
      <c r="D696" s="2"/>
      <c r="E696" s="2"/>
      <c r="F696" s="2"/>
      <c r="G696" s="2"/>
      <c r="H696" s="2"/>
      <c r="I696" s="2"/>
      <c r="J696" s="2"/>
    </row>
    <row r="697" spans="1:10" ht="14.25" x14ac:dyDescent="0.2">
      <c r="A697" s="1"/>
      <c r="B697" s="2"/>
      <c r="C697" s="270"/>
      <c r="D697" s="2"/>
      <c r="E697" s="2"/>
      <c r="F697" s="2"/>
      <c r="G697" s="2"/>
      <c r="H697" s="2"/>
      <c r="I697" s="2"/>
      <c r="J697" s="2"/>
    </row>
    <row r="698" spans="1:10" ht="14.25" x14ac:dyDescent="0.2">
      <c r="A698" s="1"/>
      <c r="B698" s="2"/>
      <c r="C698" s="270"/>
      <c r="D698" s="2"/>
      <c r="E698" s="2"/>
      <c r="F698" s="2"/>
      <c r="G698" s="2"/>
      <c r="H698" s="2"/>
      <c r="I698" s="2"/>
    </row>
    <row r="699" spans="1:10" ht="14.25" x14ac:dyDescent="0.2">
      <c r="A699" s="1"/>
      <c r="B699" s="2"/>
      <c r="C699" s="270"/>
      <c r="D699" s="2"/>
      <c r="E699" s="2"/>
      <c r="F699" s="2"/>
      <c r="G699" s="2"/>
      <c r="H699" s="2"/>
      <c r="I699" s="2"/>
    </row>
    <row r="700" spans="1:10" ht="14.25" x14ac:dyDescent="0.2">
      <c r="A700" s="1"/>
      <c r="B700" s="2"/>
      <c r="C700" s="270"/>
      <c r="D700" s="2"/>
      <c r="E700" s="2"/>
      <c r="F700" s="2"/>
      <c r="G700" s="2"/>
      <c r="H700" s="2"/>
      <c r="I700" s="2"/>
    </row>
    <row r="701" spans="1:10" ht="14.25" x14ac:dyDescent="0.2">
      <c r="A701" s="1"/>
      <c r="B701" s="2"/>
      <c r="C701" s="270"/>
      <c r="D701" s="2"/>
      <c r="E701" s="2"/>
      <c r="F701" s="2"/>
      <c r="G701" s="2"/>
      <c r="H701" s="2"/>
      <c r="I701" s="2"/>
    </row>
    <row r="702" spans="1:10" ht="14.25" x14ac:dyDescent="0.2">
      <c r="A702" s="1"/>
      <c r="B702" s="2"/>
      <c r="C702" s="270"/>
      <c r="D702" s="2"/>
      <c r="E702" s="2"/>
      <c r="F702" s="2"/>
      <c r="G702" s="2"/>
      <c r="H702" s="2"/>
      <c r="I702" s="2"/>
    </row>
    <row r="703" spans="1:10" ht="14.25" x14ac:dyDescent="0.2">
      <c r="A703" s="1"/>
      <c r="B703" s="2"/>
      <c r="C703" s="270"/>
      <c r="D703" s="2"/>
      <c r="E703" s="2"/>
      <c r="F703" s="2"/>
      <c r="G703" s="2"/>
      <c r="H703" s="2"/>
      <c r="I703" s="2"/>
    </row>
    <row r="704" spans="1:10" ht="14.25" x14ac:dyDescent="0.2">
      <c r="A704" s="1"/>
      <c r="B704" s="2"/>
      <c r="C704" s="270"/>
      <c r="D704" s="2"/>
      <c r="E704" s="2"/>
      <c r="F704" s="2"/>
      <c r="G704" s="2"/>
      <c r="H704" s="2"/>
      <c r="I704" s="2"/>
    </row>
    <row r="705" spans="1:9" ht="14.25" x14ac:dyDescent="0.2">
      <c r="A705" s="1"/>
      <c r="B705" s="2"/>
      <c r="C705" s="270"/>
      <c r="D705" s="2"/>
      <c r="E705" s="2"/>
      <c r="F705" s="2"/>
      <c r="G705" s="2"/>
      <c r="H705" s="2"/>
      <c r="I705" s="2"/>
    </row>
    <row r="706" spans="1:9" ht="14.25" x14ac:dyDescent="0.2">
      <c r="A706" s="1"/>
      <c r="B706" s="2"/>
      <c r="C706" s="270"/>
      <c r="D706" s="2"/>
      <c r="E706" s="2"/>
      <c r="F706" s="2"/>
      <c r="G706" s="2"/>
      <c r="H706" s="2"/>
      <c r="I706" s="2"/>
    </row>
    <row r="707" spans="1:9" ht="14.25" x14ac:dyDescent="0.2">
      <c r="A707" s="1"/>
      <c r="B707" s="2"/>
      <c r="C707" s="270"/>
      <c r="D707" s="2"/>
      <c r="E707" s="2"/>
      <c r="F707" s="2"/>
      <c r="G707" s="2"/>
      <c r="H707" s="2"/>
      <c r="I707" s="2"/>
    </row>
    <row r="708" spans="1:9" ht="14.25" x14ac:dyDescent="0.2">
      <c r="A708" s="1"/>
      <c r="B708" s="2"/>
      <c r="C708" s="270"/>
      <c r="D708" s="2"/>
      <c r="E708" s="2"/>
      <c r="F708" s="2"/>
      <c r="G708" s="2"/>
      <c r="H708" s="2"/>
      <c r="I708" s="2"/>
    </row>
    <row r="709" spans="1:9" ht="14.25" x14ac:dyDescent="0.2">
      <c r="A709" s="1"/>
      <c r="B709" s="2"/>
      <c r="C709" s="270"/>
      <c r="D709" s="2"/>
      <c r="E709" s="2"/>
      <c r="F709" s="2"/>
      <c r="G709" s="2"/>
      <c r="H709" s="2"/>
      <c r="I709" s="2"/>
    </row>
    <row r="710" spans="1:9" ht="14.25" x14ac:dyDescent="0.2">
      <c r="A710" s="1"/>
      <c r="B710" s="2"/>
      <c r="C710" s="270"/>
      <c r="D710" s="2"/>
      <c r="E710" s="2"/>
      <c r="F710" s="2"/>
      <c r="G710" s="2"/>
      <c r="H710" s="2"/>
      <c r="I710" s="2"/>
    </row>
    <row r="711" spans="1:9" ht="14.25" x14ac:dyDescent="0.2">
      <c r="A711" s="1"/>
      <c r="B711" s="2"/>
      <c r="C711" s="270"/>
      <c r="D711" s="2"/>
      <c r="E711" s="2"/>
      <c r="F711" s="2"/>
      <c r="G711" s="2"/>
      <c r="H711" s="2"/>
      <c r="I711" s="2"/>
    </row>
    <row r="712" spans="1:9" ht="14.25" x14ac:dyDescent="0.2">
      <c r="A712" s="1"/>
      <c r="B712" s="2"/>
      <c r="C712" s="270"/>
      <c r="D712" s="2"/>
      <c r="E712" s="2"/>
      <c r="F712" s="2"/>
      <c r="G712" s="2"/>
      <c r="H712" s="2"/>
      <c r="I712" s="2"/>
    </row>
    <row r="713" spans="1:9" ht="14.25" x14ac:dyDescent="0.2">
      <c r="A713" s="1"/>
      <c r="B713" s="2"/>
      <c r="C713" s="270"/>
      <c r="D713" s="2"/>
      <c r="E713" s="2"/>
      <c r="F713" s="2"/>
      <c r="G713" s="2"/>
      <c r="H713" s="2"/>
      <c r="I713" s="2"/>
    </row>
    <row r="714" spans="1:9" ht="14.25" x14ac:dyDescent="0.2">
      <c r="A714" s="1"/>
      <c r="B714" s="2"/>
      <c r="C714" s="270"/>
      <c r="D714" s="2"/>
      <c r="E714" s="2"/>
      <c r="F714" s="2"/>
      <c r="G714" s="2"/>
      <c r="H714" s="2"/>
      <c r="I714" s="2"/>
    </row>
    <row r="715" spans="1:9" ht="14.25" x14ac:dyDescent="0.2">
      <c r="A715" s="1"/>
      <c r="B715" s="2"/>
      <c r="C715" s="270"/>
      <c r="D715" s="2"/>
      <c r="E715" s="2"/>
      <c r="F715" s="2"/>
      <c r="G715" s="2"/>
      <c r="H715" s="2"/>
      <c r="I715" s="2"/>
    </row>
    <row r="716" spans="1:9" ht="14.25" x14ac:dyDescent="0.2">
      <c r="A716" s="1"/>
      <c r="B716" s="2"/>
      <c r="C716" s="270"/>
      <c r="D716" s="2"/>
      <c r="E716" s="2"/>
      <c r="F716" s="2"/>
      <c r="G716" s="2"/>
      <c r="H716" s="2"/>
      <c r="I716" s="2"/>
    </row>
    <row r="717" spans="1:9" ht="14.25" x14ac:dyDescent="0.2">
      <c r="A717" s="1"/>
      <c r="B717" s="2"/>
      <c r="C717" s="270"/>
      <c r="D717" s="2"/>
      <c r="E717" s="2"/>
      <c r="F717" s="2"/>
      <c r="G717" s="2"/>
      <c r="H717" s="2"/>
      <c r="I717" s="2"/>
    </row>
    <row r="718" spans="1:9" ht="14.25" x14ac:dyDescent="0.2">
      <c r="A718" s="1"/>
      <c r="B718" s="2"/>
      <c r="C718" s="270"/>
      <c r="D718" s="2"/>
      <c r="E718" s="2"/>
      <c r="F718" s="2"/>
      <c r="G718" s="2"/>
      <c r="H718" s="2"/>
      <c r="I718" s="2"/>
    </row>
    <row r="719" spans="1:9" ht="14.25" x14ac:dyDescent="0.2">
      <c r="A719" s="1"/>
      <c r="B719" s="2"/>
      <c r="C719" s="270"/>
      <c r="D719" s="2"/>
      <c r="E719" s="2"/>
      <c r="F719" s="2"/>
      <c r="G719" s="2"/>
      <c r="H719" s="2"/>
      <c r="I719" s="2"/>
    </row>
    <row r="720" spans="1:9" ht="14.25" x14ac:dyDescent="0.2">
      <c r="A720" s="1"/>
      <c r="B720" s="2"/>
      <c r="C720" s="270"/>
      <c r="D720" s="2"/>
      <c r="E720" s="2"/>
      <c r="F720" s="2"/>
      <c r="G720" s="2"/>
      <c r="H720" s="2"/>
      <c r="I720" s="2"/>
    </row>
    <row r="721" spans="1:9" ht="14.25" x14ac:dyDescent="0.2">
      <c r="A721" s="1"/>
      <c r="B721" s="2"/>
      <c r="C721" s="270"/>
      <c r="D721" s="2"/>
      <c r="E721" s="2"/>
      <c r="F721" s="2"/>
      <c r="G721" s="2"/>
      <c r="H721" s="2"/>
      <c r="I721" s="2"/>
    </row>
  </sheetData>
  <mergeCells count="62">
    <mergeCell ref="A22:I22"/>
    <mergeCell ref="A26:I26"/>
    <mergeCell ref="A1:I1"/>
    <mergeCell ref="A6:I6"/>
    <mergeCell ref="A5:I5"/>
    <mergeCell ref="I2:I3"/>
    <mergeCell ref="C2:C3"/>
    <mergeCell ref="A2:A3"/>
    <mergeCell ref="B2:B3"/>
    <mergeCell ref="D2:D3"/>
    <mergeCell ref="E2:E3"/>
    <mergeCell ref="F2:F3"/>
    <mergeCell ref="G2:G3"/>
    <mergeCell ref="H2:H3"/>
    <mergeCell ref="A4:I4"/>
    <mergeCell ref="A228:I228"/>
    <mergeCell ref="A232:I232"/>
    <mergeCell ref="A175:A181"/>
    <mergeCell ref="A213:I213"/>
    <mergeCell ref="A212:I212"/>
    <mergeCell ref="A198:I198"/>
    <mergeCell ref="A70:I70"/>
    <mergeCell ref="A57:I57"/>
    <mergeCell ref="A159:I159"/>
    <mergeCell ref="A163:I163"/>
    <mergeCell ref="A71:I71"/>
    <mergeCell ref="A86:I86"/>
    <mergeCell ref="A90:I90"/>
    <mergeCell ref="A128:I128"/>
    <mergeCell ref="A146:I146"/>
    <mergeCell ref="A147:I147"/>
    <mergeCell ref="A350:I350"/>
    <mergeCell ref="A351:I351"/>
    <mergeCell ref="A264:I264"/>
    <mergeCell ref="A279:I279"/>
    <mergeCell ref="A280:I280"/>
    <mergeCell ref="A294:I294"/>
    <mergeCell ref="A299:I299"/>
    <mergeCell ref="A415:I415"/>
    <mergeCell ref="A430:I430"/>
    <mergeCell ref="A434:I434"/>
    <mergeCell ref="A365:I365"/>
    <mergeCell ref="A369:I369"/>
    <mergeCell ref="A399:I399"/>
    <mergeCell ref="A414:I414"/>
    <mergeCell ref="A486:I486"/>
    <mergeCell ref="A499:I499"/>
    <mergeCell ref="A503:I503"/>
    <mergeCell ref="A468:I468"/>
    <mergeCell ref="A485:I485"/>
    <mergeCell ref="A631:I631"/>
    <mergeCell ref="A572:I572"/>
    <mergeCell ref="A661:I661"/>
    <mergeCell ref="A540:I540"/>
    <mergeCell ref="A553:I553"/>
    <mergeCell ref="A554:I554"/>
    <mergeCell ref="A601:I601"/>
    <mergeCell ref="A613:I613"/>
    <mergeCell ref="A614:I614"/>
    <mergeCell ref="A615:A616"/>
    <mergeCell ref="A625:I625"/>
    <mergeCell ref="A569:I569"/>
  </mergeCells>
  <pageMargins left="0.2" right="0.23622047244094491" top="0.39370078740157483" bottom="0.39370078740157483" header="0.31496062992125984" footer="0.31496062992125984"/>
  <pageSetup paperSize="9" scale="62" fitToHeight="0" orientation="portrait" r:id="rId1"/>
  <ignoredErrors>
    <ignoredError sqref="D41 D258:I258 D148:I148 D265:I265 F534:I534 D555:I555 D602:I602 D51 D129:I129 D541:I541 D662:I662 D334:F334 G334:I334 D199:I199 F295:I295 D487:I487 D108:I108 D327:I327 D452:I452 D458:E458 F458:I458 D58:I58 D135:I135 E343:I343 D400:I400 D475:I475" formulaRange="1"/>
    <ignoredError sqref="C396 C330 C342 C346 C261 C195 C125 C493 C537 C598 C667 C54 C658 C153 C462 C314 C644 C452 C27 C41 C139 C182 C300 C370 C479 C521 C573 C615" twoDigitTextYear="1"/>
    <ignoredError sqref="F567" evalError="1"/>
    <ignoredError sqref="H612 H262" formula="1"/>
    <ignoredError sqref="D15 D3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"/>
  <sheetViews>
    <sheetView workbookViewId="0">
      <selection activeCell="A3" sqref="A3"/>
    </sheetView>
  </sheetViews>
  <sheetFormatPr defaultRowHeight="14.25" x14ac:dyDescent="0.2"/>
  <sheetData>
    <row r="1" spans="1:8" x14ac:dyDescent="0.2">
      <c r="A1" s="587" t="s">
        <v>0</v>
      </c>
      <c r="B1" s="583" t="s">
        <v>8</v>
      </c>
      <c r="C1" s="583" t="s">
        <v>1</v>
      </c>
      <c r="D1" s="583" t="s">
        <v>2</v>
      </c>
      <c r="E1" s="583" t="s">
        <v>3</v>
      </c>
      <c r="F1" s="583" t="s">
        <v>4</v>
      </c>
      <c r="G1" s="583" t="s">
        <v>5</v>
      </c>
      <c r="H1" s="585" t="s">
        <v>6</v>
      </c>
    </row>
    <row r="2" spans="1:8" ht="15" thickBot="1" x14ac:dyDescent="0.25">
      <c r="A2" s="588"/>
      <c r="B2" s="584"/>
      <c r="C2" s="584"/>
      <c r="D2" s="584"/>
      <c r="E2" s="584"/>
      <c r="F2" s="584"/>
      <c r="G2" s="584"/>
      <c r="H2" s="586"/>
    </row>
    <row r="3" spans="1:8" x14ac:dyDescent="0.2">
      <c r="A3" t="s">
        <v>33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iurii m</dc:creator>
  <cp:lastModifiedBy>Metodic</cp:lastModifiedBy>
  <cp:lastPrinted>2022-12-01T12:41:31Z</cp:lastPrinted>
  <dcterms:created xsi:type="dcterms:W3CDTF">2018-11-02T18:59:27Z</dcterms:created>
  <dcterms:modified xsi:type="dcterms:W3CDTF">2022-12-01T13:05:35Z</dcterms:modified>
</cp:coreProperties>
</file>